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055" activeTab="0"/>
  </bookViews>
  <sheets>
    <sheet name="arkusz" sheetId="1" r:id="rId1"/>
  </sheets>
  <definedNames/>
  <calcPr fullCalcOnLoad="1"/>
</workbook>
</file>

<file path=xl/sharedStrings.xml><?xml version="1.0" encoding="utf-8"?>
<sst xmlns="http://schemas.openxmlformats.org/spreadsheetml/2006/main" count="57" uniqueCount="23">
  <si>
    <t>Wykonawca</t>
  </si>
  <si>
    <t>SUMA PUNKTÓW</t>
  </si>
  <si>
    <t>Cena brutto</t>
  </si>
  <si>
    <t>Waga za cenę brutto</t>
  </si>
  <si>
    <t>Ilość punktów za cenę brutto</t>
  </si>
  <si>
    <t>Gwarancja i rękojmia</t>
  </si>
  <si>
    <t>Waga za gwarancję i rękojmię</t>
  </si>
  <si>
    <t>Ilość punktów za gwarancję i rękojmię</t>
  </si>
  <si>
    <t xml:space="preserve">Ilość punktów za cenę brutto </t>
  </si>
  <si>
    <t xml:space="preserve">Cena brutto </t>
  </si>
  <si>
    <t>Ilość punktów za gwarancję i rękomię</t>
  </si>
  <si>
    <t>ZKP-18/2020</t>
  </si>
  <si>
    <t>SZCZEGÓŁOWA PUNKTACJA OFERT</t>
  </si>
  <si>
    <t>Część 1 – dostawa i montaż urządzeń klimatyzacyjnych w Urzędzie Skarbowym w Lublińcu wraz z demontażem i odbiorem uszkodzonych urządzeń</t>
  </si>
  <si>
    <t>Część 2 – dostawa i montaż urządzeń klimatyzacyjnych w Delegaturze Śląskiego Urzędu Celno-Skarbowego w Rybniku wraz z demontażem i odbiorem uszkodzonych urządzeń</t>
  </si>
  <si>
    <t>Część 3 – dostawa i montaż urządzeń klimatyzacyjnych w Urzędzie Skarbowym w Piekarach Śląskich wraz z demontażem i odbiorem uszkodzonych urządzeń</t>
  </si>
  <si>
    <t>Część 4 – dostawa i montaż urządzeń klimatyzacyjnych w II Urzędzie Skarbowym w Gliwicach wraz z demontażem 
i odbiorem uszkodzonych urządzeń</t>
  </si>
  <si>
    <t>Klima Serwis Katowice
ul. Składowa 30b
41-500 Chorzów
(oferta 4)</t>
  </si>
  <si>
    <t>ENERGY HEAT  TECHNOLOGY INVESTMENT
ul. Niemodlińska 58A
45-865 Opole
(oferta nr 5)</t>
  </si>
  <si>
    <t>P.W. COOL-KLIMAT Grzegorz Szymkiewicz
Korczyn 35C
26-067 Strawczyn
(oferta 6)</t>
  </si>
  <si>
    <t>JKMS 
Justyna Stępnik
Annopole Nowe 21
98-220 Zduńska Wola
(oferta 1)</t>
  </si>
  <si>
    <t>PREFER S.C. Zakład Projektowo-Usługowo-Handlowy
ul. Mikołowska 22/1
44-100 Gliwice
(oferta 7)</t>
  </si>
  <si>
    <t>THERMBUD Sp. z o.o.
ul. Sławka 38b
40-833 Katowice
(oferta 8)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</si>
</sst>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#,##0.00\ &quot;zł&quot;"/>
    <numFmt numFmtId="172" formatCode="[$-415]d\.mmmmm\.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1" fontId="0" fillId="0" borderId="0" xfId="0" applyNumberFormat="1" applyBorder="1" applyAlignment="1">
      <alignment/>
    </xf>
    <xf numFmtId="0" fontId="5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left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2" xfId="0" applyFont="1" applyBorder="1" applyAlignment="1">
      <alignment horizontal="left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Fill="1" applyAlignment="1">
      <alignment/>
    </xf>
    <xf numFmtId="0" fontId="10" fillId="0" borderId="0" xfId="0" applyFont="1" applyBorder="1" applyAlignment="1">
      <alignment/>
    </xf>
    <xf numFmtId="2" fontId="8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90" zoomScaleNormal="90" zoomScalePageLayoutView="0" workbookViewId="0" topLeftCell="A1">
      <selection activeCell="D44" sqref="D44"/>
    </sheetView>
  </sheetViews>
  <sheetFormatPr defaultColWidth="9.140625" defaultRowHeight="12.75"/>
  <cols>
    <col min="1" max="1" width="34.140625" style="2" customWidth="1"/>
    <col min="2" max="2" width="27.8515625" style="2" customWidth="1"/>
    <col min="3" max="3" width="28.8515625" style="2" customWidth="1"/>
    <col min="4" max="4" width="28.421875" style="2" customWidth="1"/>
    <col min="5" max="5" width="27.140625" style="2" customWidth="1"/>
    <col min="6" max="6" width="31.140625" style="2" customWidth="1"/>
    <col min="7" max="7" width="30.00390625" style="2" customWidth="1"/>
    <col min="8" max="8" width="26.00390625" style="2" customWidth="1"/>
    <col min="9" max="9" width="25.00390625" style="2" customWidth="1"/>
    <col min="10" max="10" width="26.7109375" style="2" customWidth="1"/>
    <col min="11" max="11" width="20.8515625" style="2" customWidth="1"/>
    <col min="12" max="12" width="43.8515625" style="2" customWidth="1"/>
    <col min="13" max="15" width="9.140625" style="2" customWidth="1"/>
    <col min="16" max="16" width="29.140625" style="2" customWidth="1"/>
    <col min="17" max="16384" width="9.140625" style="2" customWidth="1"/>
  </cols>
  <sheetData>
    <row r="1" spans="1:2" ht="12.75">
      <c r="A1" s="1"/>
      <c r="B1" s="1"/>
    </row>
    <row r="2" spans="1:10" ht="15.75">
      <c r="A2" s="40" t="s">
        <v>11</v>
      </c>
      <c r="B2" s="1"/>
      <c r="E2" s="12"/>
      <c r="F2" s="12"/>
      <c r="G2" s="12"/>
      <c r="H2" s="12"/>
      <c r="I2" s="12"/>
      <c r="J2" s="12"/>
    </row>
    <row r="3" spans="1:10" ht="15.75">
      <c r="A3" s="40"/>
      <c r="B3" s="1"/>
      <c r="E3" s="12"/>
      <c r="F3" s="12"/>
      <c r="G3" s="12"/>
      <c r="H3" s="12"/>
      <c r="I3" s="12"/>
      <c r="J3" s="12"/>
    </row>
    <row r="4" spans="1:11" ht="15.75" customHeight="1">
      <c r="A4" s="58" t="s">
        <v>12</v>
      </c>
      <c r="B4" s="58"/>
      <c r="C4" s="58"/>
      <c r="D4" s="58"/>
      <c r="E4" s="58"/>
      <c r="F4" s="58"/>
      <c r="G4" s="58"/>
      <c r="H4" s="51"/>
      <c r="I4" s="51"/>
      <c r="J4" s="51"/>
      <c r="K4" s="11"/>
    </row>
    <row r="5" spans="1:11" ht="15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11"/>
    </row>
    <row r="6" spans="1:11" ht="34.5" customHeight="1">
      <c r="A6" s="52" t="s">
        <v>13</v>
      </c>
      <c r="B6" s="53"/>
      <c r="C6" s="53"/>
      <c r="D6" s="54"/>
      <c r="E6" s="39"/>
      <c r="F6" s="39"/>
      <c r="G6" s="39"/>
      <c r="H6" s="11"/>
      <c r="I6" s="11"/>
      <c r="J6" s="11"/>
      <c r="K6" s="11"/>
    </row>
    <row r="7" spans="1:11" ht="94.5">
      <c r="A7" s="48" t="s">
        <v>0</v>
      </c>
      <c r="B7" s="49" t="s">
        <v>17</v>
      </c>
      <c r="C7" s="49" t="s">
        <v>18</v>
      </c>
      <c r="D7" s="49" t="s">
        <v>19</v>
      </c>
      <c r="E7" s="14"/>
      <c r="F7" s="14"/>
      <c r="G7" s="14"/>
      <c r="H7" s="14"/>
      <c r="I7" s="14"/>
      <c r="J7" s="14"/>
      <c r="K7" s="3"/>
    </row>
    <row r="8" spans="1:11" s="5" customFormat="1" ht="27" customHeight="1">
      <c r="A8" s="16" t="s">
        <v>2</v>
      </c>
      <c r="B8" s="17">
        <v>126382.5</v>
      </c>
      <c r="C8" s="17">
        <v>154980</v>
      </c>
      <c r="D8" s="17">
        <v>130519</v>
      </c>
      <c r="E8" s="18"/>
      <c r="F8" s="18"/>
      <c r="G8" s="18"/>
      <c r="H8" s="18"/>
      <c r="I8" s="18"/>
      <c r="J8" s="18"/>
      <c r="K8" s="4"/>
    </row>
    <row r="9" spans="1:11" ht="27" customHeight="1" thickBot="1">
      <c r="A9" s="19" t="s">
        <v>3</v>
      </c>
      <c r="B9" s="20">
        <v>0.6</v>
      </c>
      <c r="C9" s="20">
        <v>0.6</v>
      </c>
      <c r="D9" s="20">
        <v>0.6</v>
      </c>
      <c r="E9" s="21"/>
      <c r="F9" s="21"/>
      <c r="G9" s="21"/>
      <c r="H9" s="21"/>
      <c r="I9" s="21"/>
      <c r="J9" s="22"/>
      <c r="K9" s="6"/>
    </row>
    <row r="10" spans="1:11" ht="27" customHeight="1" thickTop="1">
      <c r="A10" s="23" t="s">
        <v>4</v>
      </c>
      <c r="B10" s="34">
        <f>IF(B8=""," ",(MIN($B$8:$D$8)/B8)*100*B9)</f>
        <v>60</v>
      </c>
      <c r="C10" s="34">
        <f>IF(C8=""," ",(MIN($B$8:$D$8)/C8)*100*C9)</f>
        <v>48.92857142857143</v>
      </c>
      <c r="D10" s="34">
        <f>IF(D8=""," ",(MIN($B$8:$D$8)/D8)*100*D9)</f>
        <v>58.098437775343044</v>
      </c>
      <c r="E10" s="18"/>
      <c r="F10" s="18"/>
      <c r="G10" s="18"/>
      <c r="H10" s="18"/>
      <c r="I10" s="18"/>
      <c r="J10" s="18"/>
      <c r="K10" s="7"/>
    </row>
    <row r="11" spans="1:11" s="5" customFormat="1" ht="27.75" customHeight="1">
      <c r="A11" s="24" t="s">
        <v>5</v>
      </c>
      <c r="B11" s="25">
        <v>40</v>
      </c>
      <c r="C11" s="25">
        <v>60</v>
      </c>
      <c r="D11" s="25">
        <v>60</v>
      </c>
      <c r="E11" s="26"/>
      <c r="F11" s="26"/>
      <c r="G11" s="26"/>
      <c r="H11" s="26"/>
      <c r="I11" s="26"/>
      <c r="J11" s="26"/>
      <c r="K11" s="8"/>
    </row>
    <row r="12" spans="1:11" ht="28.5" customHeight="1" thickBot="1">
      <c r="A12" s="27" t="s">
        <v>6</v>
      </c>
      <c r="B12" s="44">
        <v>0.4</v>
      </c>
      <c r="C12" s="44">
        <v>0.4</v>
      </c>
      <c r="D12" s="44">
        <v>0.4</v>
      </c>
      <c r="E12" s="28"/>
      <c r="F12" s="28"/>
      <c r="G12" s="28"/>
      <c r="H12" s="28"/>
      <c r="I12" s="28"/>
      <c r="J12" s="29"/>
      <c r="K12" s="9"/>
    </row>
    <row r="13" spans="1:11" ht="34.5" customHeight="1" thickTop="1">
      <c r="A13" s="30" t="s">
        <v>7</v>
      </c>
      <c r="B13" s="25">
        <v>26.67</v>
      </c>
      <c r="C13" s="25">
        <v>40</v>
      </c>
      <c r="D13" s="25">
        <v>40</v>
      </c>
      <c r="E13" s="26"/>
      <c r="F13" s="26"/>
      <c r="G13" s="26"/>
      <c r="H13" s="26"/>
      <c r="I13" s="26"/>
      <c r="J13" s="26"/>
      <c r="K13" s="9"/>
    </row>
    <row r="14" spans="1:11" ht="30.75" customHeight="1">
      <c r="A14" s="24" t="s">
        <v>1</v>
      </c>
      <c r="B14" s="50">
        <f>IF(B8=""," ",B10+B13)</f>
        <v>86.67</v>
      </c>
      <c r="C14" s="50">
        <f>IF(C8=""," ",C10+C13)</f>
        <v>88.92857142857143</v>
      </c>
      <c r="D14" s="50">
        <f>IF(D8=""," ",D10+D13)</f>
        <v>98.09843777534304</v>
      </c>
      <c r="E14" s="31"/>
      <c r="F14" s="31"/>
      <c r="G14" s="18"/>
      <c r="H14" s="18"/>
      <c r="I14" s="18"/>
      <c r="J14" s="18"/>
      <c r="K14" s="10"/>
    </row>
    <row r="15" spans="1:10" ht="12.75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.7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30.75" customHeight="1">
      <c r="A17" s="55" t="s">
        <v>14</v>
      </c>
      <c r="B17" s="56"/>
      <c r="C17" s="56"/>
      <c r="D17" s="56"/>
      <c r="E17" s="56"/>
      <c r="F17" s="56"/>
      <c r="G17" s="57"/>
      <c r="H17" s="45"/>
      <c r="I17" s="45"/>
      <c r="J17" s="43"/>
    </row>
    <row r="18" spans="1:11" ht="99" customHeight="1">
      <c r="A18" s="48" t="s">
        <v>0</v>
      </c>
      <c r="B18" s="49" t="s">
        <v>20</v>
      </c>
      <c r="C18" s="49" t="s">
        <v>17</v>
      </c>
      <c r="D18" s="49" t="s">
        <v>18</v>
      </c>
      <c r="E18" s="49" t="s">
        <v>19</v>
      </c>
      <c r="F18" s="49" t="s">
        <v>21</v>
      </c>
      <c r="G18" s="49" t="s">
        <v>22</v>
      </c>
      <c r="H18" s="14"/>
      <c r="I18" s="14"/>
      <c r="J18" s="14"/>
      <c r="K18" s="3"/>
    </row>
    <row r="19" spans="1:12" ht="28.5" customHeight="1">
      <c r="A19" s="33" t="s">
        <v>2</v>
      </c>
      <c r="B19" s="34">
        <v>24169.5</v>
      </c>
      <c r="C19" s="34">
        <v>26297.4</v>
      </c>
      <c r="D19" s="34">
        <v>24969</v>
      </c>
      <c r="E19" s="34">
        <v>24600</v>
      </c>
      <c r="F19" s="34">
        <v>25092</v>
      </c>
      <c r="G19" s="34">
        <v>16555.8</v>
      </c>
      <c r="H19" s="18"/>
      <c r="I19" s="18"/>
      <c r="J19" s="18"/>
      <c r="K19" s="4"/>
      <c r="L19" s="5"/>
    </row>
    <row r="20" spans="1:11" ht="27.75" customHeight="1" thickBot="1">
      <c r="A20" s="19" t="s">
        <v>3</v>
      </c>
      <c r="B20" s="20">
        <v>0.6</v>
      </c>
      <c r="C20" s="20">
        <v>0.6</v>
      </c>
      <c r="D20" s="20">
        <v>0.6</v>
      </c>
      <c r="E20" s="20">
        <v>0.6</v>
      </c>
      <c r="F20" s="20">
        <v>0.6</v>
      </c>
      <c r="G20" s="20">
        <v>0.6</v>
      </c>
      <c r="H20" s="22"/>
      <c r="I20" s="22"/>
      <c r="J20" s="22"/>
      <c r="K20" s="13"/>
    </row>
    <row r="21" spans="1:11" ht="28.5" customHeight="1" thickTop="1">
      <c r="A21" s="23" t="s">
        <v>8</v>
      </c>
      <c r="B21" s="34">
        <f aca="true" t="shared" si="0" ref="B21:G21">IF(B19=""," ",(MIN($B$19:$J$19)/B19)*100*B20)</f>
        <v>41.099236641221374</v>
      </c>
      <c r="C21" s="34">
        <f t="shared" si="0"/>
        <v>37.77362020579981</v>
      </c>
      <c r="D21" s="34">
        <f t="shared" si="0"/>
        <v>39.78325123152709</v>
      </c>
      <c r="E21" s="34">
        <f t="shared" si="0"/>
        <v>40.379999999999995</v>
      </c>
      <c r="F21" s="34">
        <f t="shared" si="0"/>
        <v>39.588235294117645</v>
      </c>
      <c r="G21" s="34">
        <f t="shared" si="0"/>
        <v>60</v>
      </c>
      <c r="H21" s="18"/>
      <c r="I21" s="18"/>
      <c r="J21" s="18"/>
      <c r="K21" s="4"/>
    </row>
    <row r="22" spans="1:10" ht="28.5" customHeight="1">
      <c r="A22" s="24" t="s">
        <v>5</v>
      </c>
      <c r="B22" s="25">
        <v>60</v>
      </c>
      <c r="C22" s="25">
        <v>40</v>
      </c>
      <c r="D22" s="25">
        <v>60</v>
      </c>
      <c r="E22" s="25">
        <v>60</v>
      </c>
      <c r="F22" s="25">
        <v>60</v>
      </c>
      <c r="G22" s="25">
        <v>60</v>
      </c>
      <c r="H22" s="26"/>
      <c r="I22" s="26"/>
      <c r="J22" s="26"/>
    </row>
    <row r="23" spans="1:10" ht="27.75" customHeight="1" thickBot="1">
      <c r="A23" s="35" t="s">
        <v>6</v>
      </c>
      <c r="B23" s="44">
        <v>0.4</v>
      </c>
      <c r="C23" s="44">
        <v>0.4</v>
      </c>
      <c r="D23" s="44">
        <v>0.4</v>
      </c>
      <c r="E23" s="44">
        <v>0.4</v>
      </c>
      <c r="F23" s="44">
        <v>0.4</v>
      </c>
      <c r="G23" s="44">
        <v>0.4</v>
      </c>
      <c r="H23" s="29"/>
      <c r="I23" s="29"/>
      <c r="J23" s="29"/>
    </row>
    <row r="24" spans="1:10" ht="28.5" customHeight="1" thickTop="1">
      <c r="A24" s="30" t="s">
        <v>7</v>
      </c>
      <c r="B24" s="25">
        <v>40</v>
      </c>
      <c r="C24" s="25">
        <v>26.67</v>
      </c>
      <c r="D24" s="25">
        <v>40</v>
      </c>
      <c r="E24" s="25">
        <v>40</v>
      </c>
      <c r="F24" s="25">
        <v>40</v>
      </c>
      <c r="G24" s="25">
        <v>40</v>
      </c>
      <c r="H24" s="26"/>
      <c r="I24" s="26"/>
      <c r="J24" s="26"/>
    </row>
    <row r="25" spans="1:10" ht="29.25" customHeight="1">
      <c r="A25" s="24" t="s">
        <v>1</v>
      </c>
      <c r="B25" s="50">
        <f aca="true" t="shared" si="1" ref="B25:G25">IF(B19=""," ",B21+B24)</f>
        <v>81.09923664122138</v>
      </c>
      <c r="C25" s="50">
        <f t="shared" si="1"/>
        <v>64.44362020579982</v>
      </c>
      <c r="D25" s="50">
        <f t="shared" si="1"/>
        <v>79.78325123152709</v>
      </c>
      <c r="E25" s="50">
        <f t="shared" si="1"/>
        <v>80.38</v>
      </c>
      <c r="F25" s="50">
        <f t="shared" si="1"/>
        <v>79.58823529411765</v>
      </c>
      <c r="G25" s="50">
        <f t="shared" si="1"/>
        <v>100</v>
      </c>
      <c r="H25" s="18"/>
      <c r="I25" s="18"/>
      <c r="J25" s="18"/>
    </row>
    <row r="26" spans="1:10" ht="15">
      <c r="A26" s="15"/>
      <c r="B26" s="15"/>
      <c r="C26" s="15"/>
      <c r="D26" s="36"/>
      <c r="E26" s="15"/>
      <c r="F26" s="15"/>
      <c r="G26" s="15"/>
      <c r="H26" s="15"/>
      <c r="I26" s="15"/>
      <c r="J26" s="15"/>
    </row>
    <row r="27" spans="1:10" ht="12.75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33.75" customHeight="1">
      <c r="A28" s="55" t="s">
        <v>15</v>
      </c>
      <c r="B28" s="56"/>
      <c r="C28" s="56"/>
      <c r="D28" s="56"/>
      <c r="E28" s="56"/>
      <c r="F28" s="57"/>
      <c r="G28" s="46"/>
      <c r="H28" s="46"/>
      <c r="I28" s="41"/>
      <c r="J28" s="32"/>
    </row>
    <row r="29" spans="1:11" ht="99.75" customHeight="1">
      <c r="A29" s="48" t="s">
        <v>0</v>
      </c>
      <c r="B29" s="49" t="s">
        <v>17</v>
      </c>
      <c r="C29" s="49" t="s">
        <v>18</v>
      </c>
      <c r="D29" s="49" t="s">
        <v>19</v>
      </c>
      <c r="E29" s="49" t="s">
        <v>21</v>
      </c>
      <c r="F29" s="49" t="s">
        <v>22</v>
      </c>
      <c r="G29" s="14"/>
      <c r="H29" s="14"/>
      <c r="I29" s="14"/>
      <c r="J29" s="14"/>
      <c r="K29" s="3"/>
    </row>
    <row r="30" spans="1:12" ht="27" customHeight="1">
      <c r="A30" s="33" t="s">
        <v>9</v>
      </c>
      <c r="B30" s="34">
        <v>95964.6</v>
      </c>
      <c r="C30" s="34">
        <v>91020</v>
      </c>
      <c r="D30" s="34">
        <v>82000</v>
      </c>
      <c r="E30" s="34">
        <v>78437.1</v>
      </c>
      <c r="F30" s="34">
        <v>63197.4</v>
      </c>
      <c r="G30" s="18"/>
      <c r="H30" s="18"/>
      <c r="I30" s="18"/>
      <c r="J30" s="18"/>
      <c r="K30" s="4"/>
      <c r="L30" s="5"/>
    </row>
    <row r="31" spans="1:10" ht="28.5" customHeight="1" thickBot="1">
      <c r="A31" s="19" t="s">
        <v>3</v>
      </c>
      <c r="B31" s="20">
        <v>0.6</v>
      </c>
      <c r="C31" s="20">
        <v>0.6</v>
      </c>
      <c r="D31" s="20">
        <v>0.6</v>
      </c>
      <c r="E31" s="20">
        <v>0.6</v>
      </c>
      <c r="F31" s="20">
        <v>0.6</v>
      </c>
      <c r="G31" s="22"/>
      <c r="H31" s="22"/>
      <c r="I31" s="22"/>
      <c r="J31" s="22"/>
    </row>
    <row r="32" spans="1:10" ht="25.5" customHeight="1" thickTop="1">
      <c r="A32" s="23" t="s">
        <v>4</v>
      </c>
      <c r="B32" s="34">
        <f>IF(B30=""," ",(MIN($B$30:$I$30)/B30)*100*B31)</f>
        <v>39.51294539861574</v>
      </c>
      <c r="C32" s="34">
        <f>IF(C30=""," ",(MIN($B$30:$I$30)/C30)*100*C31)</f>
        <v>41.65945945945946</v>
      </c>
      <c r="D32" s="34">
        <f>IF(D30=""," ",(MIN($B$30:$I$30)/D30)*100*D31)</f>
        <v>46.242000000000004</v>
      </c>
      <c r="E32" s="34">
        <f>IF(E30=""," ",(MIN($B$30:$I$30)/E30)*100*E31)</f>
        <v>48.34248079034029</v>
      </c>
      <c r="F32" s="34">
        <f>IF(F30=""," ",(MIN($B$30:$I$30)/F30)*100*F31)</f>
        <v>60</v>
      </c>
      <c r="G32" s="18"/>
      <c r="H32" s="18"/>
      <c r="I32" s="18"/>
      <c r="J32" s="18"/>
    </row>
    <row r="33" spans="1:10" ht="27.75" customHeight="1">
      <c r="A33" s="24" t="s">
        <v>5</v>
      </c>
      <c r="B33" s="25">
        <v>40</v>
      </c>
      <c r="C33" s="25">
        <v>60</v>
      </c>
      <c r="D33" s="25">
        <v>60</v>
      </c>
      <c r="E33" s="25">
        <v>60</v>
      </c>
      <c r="F33" s="25">
        <v>60</v>
      </c>
      <c r="G33" s="26"/>
      <c r="H33" s="26"/>
      <c r="I33" s="26"/>
      <c r="J33" s="26"/>
    </row>
    <row r="34" spans="1:10" ht="30" customHeight="1" thickBot="1">
      <c r="A34" s="35" t="s">
        <v>6</v>
      </c>
      <c r="B34" s="44">
        <v>0.4</v>
      </c>
      <c r="C34" s="44">
        <v>0.4</v>
      </c>
      <c r="D34" s="44">
        <v>0.4</v>
      </c>
      <c r="E34" s="44">
        <v>0.4</v>
      </c>
      <c r="F34" s="44">
        <v>0.4</v>
      </c>
      <c r="G34" s="29"/>
      <c r="H34" s="29"/>
      <c r="I34" s="29"/>
      <c r="J34" s="29"/>
    </row>
    <row r="35" spans="1:10" ht="29.25" customHeight="1" thickTop="1">
      <c r="A35" s="30" t="s">
        <v>10</v>
      </c>
      <c r="B35" s="25">
        <v>26.67</v>
      </c>
      <c r="C35" s="25">
        <v>40</v>
      </c>
      <c r="D35" s="25">
        <v>40</v>
      </c>
      <c r="E35" s="25">
        <v>40</v>
      </c>
      <c r="F35" s="25">
        <v>40</v>
      </c>
      <c r="G35" s="26"/>
      <c r="H35" s="26"/>
      <c r="I35" s="26"/>
      <c r="J35" s="26"/>
    </row>
    <row r="36" spans="1:10" ht="24.75" customHeight="1">
      <c r="A36" s="37" t="s">
        <v>1</v>
      </c>
      <c r="B36" s="50">
        <f>IF(B30=""," ",B32+B35)</f>
        <v>66.18294539861574</v>
      </c>
      <c r="C36" s="50">
        <f>IF(C30=""," ",C32+C35)</f>
        <v>81.65945945945947</v>
      </c>
      <c r="D36" s="50">
        <f>IF(D30=""," ",D32+D35)</f>
        <v>86.242</v>
      </c>
      <c r="E36" s="50">
        <f>IF(E30=""," ",E32+E35)</f>
        <v>88.34248079034029</v>
      </c>
      <c r="F36" s="50">
        <f>IF(F30=""," ",F32+F35)</f>
        <v>100</v>
      </c>
      <c r="G36" s="18"/>
      <c r="H36" s="18"/>
      <c r="I36" s="18"/>
      <c r="J36" s="18"/>
    </row>
    <row r="37" spans="1:10" ht="15">
      <c r="A37" s="15"/>
      <c r="B37" s="15"/>
      <c r="C37" s="15"/>
      <c r="D37" s="15"/>
      <c r="E37" s="15"/>
      <c r="F37" s="15"/>
      <c r="G37" s="15"/>
      <c r="H37" s="15"/>
      <c r="I37" s="42"/>
      <c r="J37" s="15"/>
    </row>
    <row r="38" spans="1:10" ht="12.75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35.25" customHeight="1">
      <c r="A39" s="55" t="s">
        <v>16</v>
      </c>
      <c r="B39" s="56"/>
      <c r="C39" s="56"/>
      <c r="D39" s="56"/>
      <c r="E39" s="56"/>
      <c r="F39" s="57"/>
      <c r="G39" s="47"/>
      <c r="H39" s="32"/>
      <c r="I39" s="32"/>
      <c r="J39" s="32"/>
    </row>
    <row r="40" spans="1:11" ht="94.5">
      <c r="A40" s="48" t="s">
        <v>0</v>
      </c>
      <c r="B40" s="49" t="s">
        <v>17</v>
      </c>
      <c r="C40" s="49" t="s">
        <v>18</v>
      </c>
      <c r="D40" s="49" t="s">
        <v>19</v>
      </c>
      <c r="E40" s="49" t="s">
        <v>21</v>
      </c>
      <c r="F40" s="49" t="s">
        <v>22</v>
      </c>
      <c r="G40" s="14"/>
      <c r="H40" s="14"/>
      <c r="I40" s="14"/>
      <c r="J40" s="14"/>
      <c r="K40" s="3"/>
    </row>
    <row r="41" spans="1:12" ht="33.75" customHeight="1">
      <c r="A41" s="33" t="s">
        <v>9</v>
      </c>
      <c r="B41" s="34">
        <v>100860</v>
      </c>
      <c r="C41" s="34">
        <v>87330</v>
      </c>
      <c r="D41" s="34">
        <v>101500</v>
      </c>
      <c r="E41" s="34">
        <v>72693</v>
      </c>
      <c r="F41" s="34">
        <v>73455.6</v>
      </c>
      <c r="G41" s="18"/>
      <c r="H41" s="18"/>
      <c r="I41" s="18"/>
      <c r="J41" s="18"/>
      <c r="K41" s="4"/>
      <c r="L41" s="5"/>
    </row>
    <row r="42" spans="1:10" ht="32.25" customHeight="1" thickBot="1">
      <c r="A42" s="19" t="s">
        <v>3</v>
      </c>
      <c r="B42" s="20">
        <v>0.6</v>
      </c>
      <c r="C42" s="20">
        <v>0.6</v>
      </c>
      <c r="D42" s="20">
        <v>0.6</v>
      </c>
      <c r="E42" s="20">
        <v>0.6</v>
      </c>
      <c r="F42" s="20">
        <v>0.6</v>
      </c>
      <c r="G42" s="22"/>
      <c r="H42" s="22"/>
      <c r="I42" s="22"/>
      <c r="J42" s="22"/>
    </row>
    <row r="43" spans="1:10" ht="33.75" customHeight="1" thickTop="1">
      <c r="A43" s="23" t="s">
        <v>4</v>
      </c>
      <c r="B43" s="34">
        <f>IF(B41=""," ",(MIN($B$41:$G$41)/B41)*100*B42)</f>
        <v>43.24390243902438</v>
      </c>
      <c r="C43" s="34">
        <f>IF(C41=""," ",(MIN($B$41:$G$41)/C41)*100*C42)</f>
        <v>49.943661971830984</v>
      </c>
      <c r="D43" s="34">
        <f>IF(D41=""," ",(MIN($B$41:$G$41)/D41)*100*D42)</f>
        <v>42.971231527093586</v>
      </c>
      <c r="E43" s="34">
        <f>IF(E41=""," ",(MIN($B$41:$G$41)/E41)*100*E42)</f>
        <v>60</v>
      </c>
      <c r="F43" s="34">
        <f>IF(F41=""," ",(MIN($B$41:$G$41)/F41)*100*F42)</f>
        <v>59.377093101138634</v>
      </c>
      <c r="G43" s="18"/>
      <c r="H43" s="18"/>
      <c r="I43" s="18"/>
      <c r="J43" s="18"/>
    </row>
    <row r="44" spans="1:10" ht="30.75" customHeight="1">
      <c r="A44" s="24" t="s">
        <v>5</v>
      </c>
      <c r="B44" s="25">
        <v>40</v>
      </c>
      <c r="C44" s="25">
        <v>60</v>
      </c>
      <c r="D44" s="25">
        <v>60</v>
      </c>
      <c r="E44" s="25">
        <v>60</v>
      </c>
      <c r="F44" s="25">
        <v>60</v>
      </c>
      <c r="G44" s="26"/>
      <c r="H44" s="26"/>
      <c r="I44" s="26"/>
      <c r="J44" s="26"/>
    </row>
    <row r="45" spans="1:10" ht="31.5" customHeight="1" thickBot="1">
      <c r="A45" s="35" t="s">
        <v>6</v>
      </c>
      <c r="B45" s="44">
        <v>0.4</v>
      </c>
      <c r="C45" s="44">
        <v>0.4</v>
      </c>
      <c r="D45" s="44">
        <v>0.4</v>
      </c>
      <c r="E45" s="44">
        <v>0.4</v>
      </c>
      <c r="F45" s="44">
        <v>0.4</v>
      </c>
      <c r="G45" s="29"/>
      <c r="H45" s="29"/>
      <c r="I45" s="29"/>
      <c r="J45" s="29"/>
    </row>
    <row r="46" spans="1:10" ht="29.25" customHeight="1" thickTop="1">
      <c r="A46" s="30" t="s">
        <v>10</v>
      </c>
      <c r="B46" s="25">
        <v>26.67</v>
      </c>
      <c r="C46" s="25">
        <v>40</v>
      </c>
      <c r="D46" s="25">
        <v>40</v>
      </c>
      <c r="E46" s="25">
        <v>40</v>
      </c>
      <c r="F46" s="25">
        <v>40</v>
      </c>
      <c r="G46" s="26"/>
      <c r="H46" s="26"/>
      <c r="I46" s="26"/>
      <c r="J46" s="26"/>
    </row>
    <row r="47" spans="1:10" ht="29.25" customHeight="1">
      <c r="A47" s="37" t="s">
        <v>1</v>
      </c>
      <c r="B47" s="50">
        <f>IF(B41=""," ",B43+B46)</f>
        <v>69.91390243902438</v>
      </c>
      <c r="C47" s="50">
        <f>IF(C41=""," ",C43+C46)</f>
        <v>89.94366197183098</v>
      </c>
      <c r="D47" s="50">
        <f>IF(D41=""," ",D43+D46)</f>
        <v>82.97123152709358</v>
      </c>
      <c r="E47" s="50">
        <f>IF(E41=""," ",E43+E46)</f>
        <v>100</v>
      </c>
      <c r="F47" s="50">
        <f>IF(F41=""," ",F43+F46)</f>
        <v>99.37709310113863</v>
      </c>
      <c r="G47" s="18"/>
      <c r="H47" s="18"/>
      <c r="I47" s="18"/>
      <c r="J47" s="18"/>
    </row>
  </sheetData>
  <sheetProtection/>
  <mergeCells count="5">
    <mergeCell ref="A6:D6"/>
    <mergeCell ref="A17:G17"/>
    <mergeCell ref="A28:F28"/>
    <mergeCell ref="A39:F39"/>
    <mergeCell ref="A4:G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Izba Skarbowa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2020-10-08T10:17:06Z</cp:lastPrinted>
  <dcterms:created xsi:type="dcterms:W3CDTF">2011-11-25T15:12:21Z</dcterms:created>
  <dcterms:modified xsi:type="dcterms:W3CDTF">2020-10-12T12:16:20Z</dcterms:modified>
  <cp:category/>
  <cp:version/>
  <cp:contentType/>
  <cp:contentStatus/>
</cp:coreProperties>
</file>