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2\PRZETARGI\2019\2401-ILZ_.260.62.2019 - Procedura przetargowa_OCHRONA NA 2020 rok\"/>
    </mc:Choice>
  </mc:AlternateContent>
  <bookViews>
    <workbookView xWindow="0" yWindow="0" windowWidth="28800" windowHeight="12432" activeTab="4"/>
  </bookViews>
  <sheets>
    <sheet name="CZĘŚĆ 1 " sheetId="74" r:id="rId1"/>
    <sheet name="CZĘŚĆ 2 " sheetId="75" r:id="rId2"/>
    <sheet name="CZĘŚĆ 3" sheetId="32" r:id="rId3"/>
    <sheet name="CZĘŚĆ 4" sheetId="33" r:id="rId4"/>
    <sheet name="CZĘŚĆ 5" sheetId="34" r:id="rId5"/>
    <sheet name="CZĘŚĆ 6" sheetId="35" r:id="rId6"/>
    <sheet name="CZĘŚĆ 7" sheetId="36" r:id="rId7"/>
    <sheet name="CZĘŚĆ 9" sheetId="38" r:id="rId8"/>
    <sheet name="CZĘŚĆ 10" sheetId="39" r:id="rId9"/>
    <sheet name="CZĘŚĆ 11" sheetId="40" r:id="rId10"/>
    <sheet name="CZĘŚĆ 12" sheetId="41" r:id="rId11"/>
    <sheet name="CZĘŚĆ 13" sheetId="42" r:id="rId12"/>
    <sheet name="CZĘŚĆ 14 " sheetId="76" r:id="rId13"/>
    <sheet name="CZĘŚĆ 15" sheetId="44" r:id="rId14"/>
    <sheet name="CZĘŚĆ 16 " sheetId="77" r:id="rId15"/>
    <sheet name="CZĘŚĆ 17 " sheetId="78" r:id="rId16"/>
    <sheet name="CZĘŚĆ 20" sheetId="49" r:id="rId17"/>
    <sheet name="CZĘŚĆ 21" sheetId="50" r:id="rId18"/>
    <sheet name="CZĘŚĆ 22" sheetId="51" r:id="rId19"/>
    <sheet name="CZĘŚĆ 23" sheetId="52" r:id="rId20"/>
    <sheet name="CZĘŚĆ 24 " sheetId="79" r:id="rId21"/>
    <sheet name="CZĘŚĆ 25" sheetId="54" r:id="rId22"/>
    <sheet name="CZĘŚĆ 26" sheetId="55" r:id="rId23"/>
    <sheet name="CZĘŚĆ 27" sheetId="56" r:id="rId24"/>
    <sheet name="CZĘŚĆ 28" sheetId="57" r:id="rId25"/>
    <sheet name="CZĘŚĆ 29" sheetId="58" r:id="rId26"/>
    <sheet name="CZĘŚĆ 30" sheetId="59" r:id="rId27"/>
    <sheet name="CZĘŚĆ 31" sheetId="60" r:id="rId28"/>
    <sheet name="CZĘŚĆ 32" sheetId="61" r:id="rId29"/>
    <sheet name="CZĘŚĆ 33" sheetId="62" r:id="rId30"/>
    <sheet name="CZĘŚĆ 34" sheetId="63" r:id="rId31"/>
    <sheet name="CZĘŚĆ 35" sheetId="64" r:id="rId32"/>
    <sheet name="CZĘŚĆ 36 " sheetId="80" r:id="rId33"/>
    <sheet name="CZĘŚĆ 37" sheetId="66" r:id="rId34"/>
    <sheet name="CZĘŚĆ 39 " sheetId="81" r:id="rId35"/>
    <sheet name="CZĘŚĆ 40" sheetId="69" r:id="rId36"/>
    <sheet name="CZĘŚĆ 41" sheetId="70" r:id="rId37"/>
    <sheet name="CZĘŚĆ 42" sheetId="71" r:id="rId38"/>
    <sheet name="CZĘŚĆ 43" sheetId="72" r:id="rId39"/>
    <sheet name="CZĘŚĆ 44" sheetId="73" r:id="rId4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73" l="1"/>
  <c r="D21" i="73" s="1"/>
  <c r="D23" i="73" s="1"/>
  <c r="D20" i="73"/>
  <c r="C22" i="73"/>
  <c r="D22" i="73"/>
  <c r="C21" i="73" l="1"/>
  <c r="C23" i="73" s="1"/>
  <c r="G22" i="81" l="1"/>
  <c r="F22" i="81"/>
  <c r="E22" i="81"/>
  <c r="D22" i="81"/>
  <c r="C22" i="81"/>
  <c r="G20" i="81"/>
  <c r="F20" i="81"/>
  <c r="E20" i="81"/>
  <c r="D20" i="81"/>
  <c r="C20" i="81"/>
  <c r="D22" i="80"/>
  <c r="C22" i="80"/>
  <c r="D20" i="80"/>
  <c r="C20" i="80"/>
  <c r="E22" i="79"/>
  <c r="D22" i="79"/>
  <c r="C22" i="79"/>
  <c r="E20" i="79"/>
  <c r="D20" i="79"/>
  <c r="C20" i="79"/>
  <c r="E21" i="79" s="1"/>
  <c r="E23" i="79" s="1"/>
  <c r="H22" i="78"/>
  <c r="G22" i="78"/>
  <c r="F22" i="78"/>
  <c r="E22" i="78"/>
  <c r="D22" i="78"/>
  <c r="C22" i="78"/>
  <c r="H20" i="78"/>
  <c r="G20" i="78"/>
  <c r="F20" i="78"/>
  <c r="E20" i="78"/>
  <c r="D20" i="78"/>
  <c r="C20" i="78"/>
  <c r="I22" i="77"/>
  <c r="H22" i="77"/>
  <c r="G22" i="77"/>
  <c r="F22" i="77"/>
  <c r="E22" i="77"/>
  <c r="D22" i="77"/>
  <c r="C22" i="77"/>
  <c r="I20" i="77"/>
  <c r="H20" i="77"/>
  <c r="G20" i="77"/>
  <c r="F20" i="77"/>
  <c r="E20" i="77"/>
  <c r="D20" i="77"/>
  <c r="C20" i="77"/>
  <c r="F22" i="76"/>
  <c r="E22" i="76"/>
  <c r="D22" i="76"/>
  <c r="C22" i="76"/>
  <c r="F20" i="76"/>
  <c r="E20" i="76"/>
  <c r="D20" i="76"/>
  <c r="C20" i="76"/>
  <c r="I22" i="75"/>
  <c r="H22" i="75"/>
  <c r="G22" i="75"/>
  <c r="F22" i="75"/>
  <c r="E22" i="75"/>
  <c r="D22" i="75"/>
  <c r="C22" i="75"/>
  <c r="I20" i="75"/>
  <c r="H20" i="75"/>
  <c r="G20" i="75"/>
  <c r="F20" i="75"/>
  <c r="E20" i="75"/>
  <c r="D20" i="75"/>
  <c r="C20" i="75"/>
  <c r="H22" i="74"/>
  <c r="G22" i="74"/>
  <c r="F22" i="74"/>
  <c r="E22" i="74"/>
  <c r="D22" i="74"/>
  <c r="C22" i="74"/>
  <c r="H20" i="74"/>
  <c r="G20" i="74"/>
  <c r="F20" i="74"/>
  <c r="E20" i="74"/>
  <c r="D20" i="74"/>
  <c r="C20" i="74"/>
  <c r="F21" i="77" l="1"/>
  <c r="F23" i="77" s="1"/>
  <c r="F21" i="75"/>
  <c r="F23" i="75" s="1"/>
  <c r="F21" i="81"/>
  <c r="F23" i="81" s="1"/>
  <c r="C21" i="80"/>
  <c r="C23" i="80" s="1"/>
  <c r="F21" i="74"/>
  <c r="F23" i="74" s="1"/>
  <c r="C21" i="81"/>
  <c r="C23" i="81" s="1"/>
  <c r="D21" i="81"/>
  <c r="D23" i="81" s="1"/>
  <c r="E21" i="81"/>
  <c r="E23" i="81" s="1"/>
  <c r="G21" i="81"/>
  <c r="G23" i="81" s="1"/>
  <c r="D21" i="80"/>
  <c r="D23" i="80" s="1"/>
  <c r="D21" i="79"/>
  <c r="D23" i="79" s="1"/>
  <c r="C21" i="79"/>
  <c r="C23" i="79" s="1"/>
  <c r="F21" i="78"/>
  <c r="F23" i="78" s="1"/>
  <c r="C21" i="78"/>
  <c r="C23" i="78" s="1"/>
  <c r="G21" i="78"/>
  <c r="G23" i="78" s="1"/>
  <c r="D21" i="78"/>
  <c r="D23" i="78" s="1"/>
  <c r="H21" i="78"/>
  <c r="H23" i="78" s="1"/>
  <c r="E21" i="78"/>
  <c r="E23" i="78" s="1"/>
  <c r="G21" i="77"/>
  <c r="G23" i="77" s="1"/>
  <c r="H21" i="77"/>
  <c r="H23" i="77" s="1"/>
  <c r="C21" i="77"/>
  <c r="C23" i="77" s="1"/>
  <c r="D21" i="77"/>
  <c r="D23" i="77" s="1"/>
  <c r="E21" i="77"/>
  <c r="E23" i="77" s="1"/>
  <c r="I21" i="77"/>
  <c r="I23" i="77" s="1"/>
  <c r="F21" i="76"/>
  <c r="F23" i="76" s="1"/>
  <c r="C21" i="76"/>
  <c r="C23" i="76" s="1"/>
  <c r="D21" i="76"/>
  <c r="D23" i="76" s="1"/>
  <c r="E21" i="76"/>
  <c r="E23" i="76" s="1"/>
  <c r="D21" i="75"/>
  <c r="D23" i="75" s="1"/>
  <c r="H21" i="75"/>
  <c r="H23" i="75" s="1"/>
  <c r="E21" i="75"/>
  <c r="E23" i="75" s="1"/>
  <c r="I21" i="75"/>
  <c r="I23" i="75" s="1"/>
  <c r="C21" i="75"/>
  <c r="C23" i="75" s="1"/>
  <c r="G21" i="75"/>
  <c r="G23" i="75" s="1"/>
  <c r="C21" i="74"/>
  <c r="C23" i="74" s="1"/>
  <c r="G21" i="74"/>
  <c r="G23" i="74" s="1"/>
  <c r="D21" i="74"/>
  <c r="D23" i="74" s="1"/>
  <c r="H21" i="74"/>
  <c r="H23" i="74" s="1"/>
  <c r="E21" i="74"/>
  <c r="E23" i="74" s="1"/>
  <c r="E22" i="72" l="1"/>
  <c r="D22" i="72"/>
  <c r="C22" i="72"/>
  <c r="E20" i="72"/>
  <c r="D20" i="72"/>
  <c r="C20" i="72"/>
  <c r="C22" i="71"/>
  <c r="C20" i="71"/>
  <c r="C22" i="70"/>
  <c r="C20" i="70"/>
  <c r="E22" i="69"/>
  <c r="D22" i="69"/>
  <c r="C22" i="69"/>
  <c r="E20" i="69"/>
  <c r="D20" i="69"/>
  <c r="C20" i="69"/>
  <c r="G22" i="66"/>
  <c r="F22" i="66"/>
  <c r="E22" i="66"/>
  <c r="D22" i="66"/>
  <c r="C22" i="66"/>
  <c r="G20" i="66"/>
  <c r="F20" i="66"/>
  <c r="E20" i="66"/>
  <c r="D20" i="66"/>
  <c r="C20" i="66"/>
  <c r="C22" i="64"/>
  <c r="C20" i="64"/>
  <c r="E22" i="63"/>
  <c r="D22" i="63"/>
  <c r="C22" i="63"/>
  <c r="E20" i="63"/>
  <c r="D20" i="63"/>
  <c r="C20" i="63"/>
  <c r="F22" i="62"/>
  <c r="E22" i="62"/>
  <c r="D22" i="62"/>
  <c r="C22" i="62"/>
  <c r="F20" i="62"/>
  <c r="E20" i="62"/>
  <c r="D20" i="62"/>
  <c r="C20" i="62"/>
  <c r="C22" i="61"/>
  <c r="C20" i="61"/>
  <c r="C22" i="60"/>
  <c r="C20" i="60"/>
  <c r="E22" i="59"/>
  <c r="D22" i="59"/>
  <c r="C22" i="59"/>
  <c r="E20" i="59"/>
  <c r="D20" i="59"/>
  <c r="C20" i="59"/>
  <c r="H22" i="58"/>
  <c r="G22" i="58"/>
  <c r="F22" i="58"/>
  <c r="E22" i="58"/>
  <c r="D22" i="58"/>
  <c r="C22" i="58"/>
  <c r="H20" i="58"/>
  <c r="G20" i="58"/>
  <c r="F20" i="58"/>
  <c r="E20" i="58"/>
  <c r="D20" i="58"/>
  <c r="C20" i="58"/>
  <c r="D22" i="57"/>
  <c r="C22" i="57"/>
  <c r="D20" i="57"/>
  <c r="C20" i="57"/>
  <c r="F22" i="56"/>
  <c r="E22" i="56"/>
  <c r="D22" i="56"/>
  <c r="C22" i="56"/>
  <c r="F20" i="56"/>
  <c r="E20" i="56"/>
  <c r="D20" i="56"/>
  <c r="C20" i="56"/>
  <c r="E22" i="55"/>
  <c r="D22" i="55"/>
  <c r="C22" i="55"/>
  <c r="E20" i="55"/>
  <c r="D20" i="55"/>
  <c r="C20" i="55"/>
  <c r="C22" i="54"/>
  <c r="C20" i="54"/>
  <c r="F22" i="52"/>
  <c r="E22" i="52"/>
  <c r="D22" i="52"/>
  <c r="C22" i="52"/>
  <c r="F20" i="52"/>
  <c r="E20" i="52"/>
  <c r="D20" i="52"/>
  <c r="C20" i="52"/>
  <c r="D22" i="51"/>
  <c r="C22" i="51"/>
  <c r="D20" i="51"/>
  <c r="C20" i="51"/>
  <c r="G22" i="50"/>
  <c r="F22" i="50"/>
  <c r="E22" i="50"/>
  <c r="D22" i="50"/>
  <c r="C22" i="50"/>
  <c r="G20" i="50"/>
  <c r="F20" i="50"/>
  <c r="E20" i="50"/>
  <c r="D20" i="50"/>
  <c r="C20" i="50"/>
  <c r="E22" i="49"/>
  <c r="D22" i="49"/>
  <c r="C22" i="49"/>
  <c r="E20" i="49"/>
  <c r="D20" i="49"/>
  <c r="C20" i="49"/>
  <c r="G22" i="44"/>
  <c r="F22" i="44"/>
  <c r="E22" i="44"/>
  <c r="D22" i="44"/>
  <c r="C22" i="44"/>
  <c r="G20" i="44"/>
  <c r="F20" i="44"/>
  <c r="E20" i="44"/>
  <c r="D20" i="44"/>
  <c r="C20" i="44"/>
  <c r="C22" i="42"/>
  <c r="C20" i="42"/>
  <c r="D22" i="41"/>
  <c r="C22" i="41"/>
  <c r="D20" i="41"/>
  <c r="C20" i="41"/>
  <c r="H22" i="40"/>
  <c r="G22" i="40"/>
  <c r="F22" i="40"/>
  <c r="E22" i="40"/>
  <c r="D22" i="40"/>
  <c r="C22" i="40"/>
  <c r="H20" i="40"/>
  <c r="G20" i="40"/>
  <c r="F20" i="40"/>
  <c r="E20" i="40"/>
  <c r="D20" i="40"/>
  <c r="C20" i="40"/>
  <c r="E22" i="39"/>
  <c r="D22" i="39"/>
  <c r="C22" i="39"/>
  <c r="E20" i="39"/>
  <c r="D20" i="39"/>
  <c r="C20" i="39"/>
  <c r="E22" i="38"/>
  <c r="D22" i="38"/>
  <c r="C22" i="38"/>
  <c r="E20" i="38"/>
  <c r="D20" i="38"/>
  <c r="C20" i="38"/>
  <c r="C22" i="36"/>
  <c r="C20" i="36"/>
  <c r="D22" i="35"/>
  <c r="C22" i="35"/>
  <c r="D20" i="35"/>
  <c r="C20" i="35"/>
  <c r="H22" i="34"/>
  <c r="G22" i="34"/>
  <c r="F22" i="34"/>
  <c r="E22" i="34"/>
  <c r="D22" i="34"/>
  <c r="C22" i="34"/>
  <c r="H20" i="34"/>
  <c r="G20" i="34"/>
  <c r="F20" i="34"/>
  <c r="E20" i="34"/>
  <c r="D20" i="34"/>
  <c r="C20" i="34"/>
  <c r="C22" i="33"/>
  <c r="C20" i="33"/>
  <c r="C22" i="32"/>
  <c r="C20" i="32"/>
  <c r="H21" i="58" l="1"/>
  <c r="H23" i="58" s="1"/>
  <c r="F21" i="34"/>
  <c r="F23" i="34" s="1"/>
  <c r="E21" i="49"/>
  <c r="E23" i="49" s="1"/>
  <c r="D21" i="39"/>
  <c r="D23" i="39" s="1"/>
  <c r="C21" i="44"/>
  <c r="C23" i="44" s="1"/>
  <c r="F21" i="50"/>
  <c r="F23" i="50" s="1"/>
  <c r="E21" i="52"/>
  <c r="E23" i="52" s="1"/>
  <c r="D21" i="62"/>
  <c r="D23" i="62" s="1"/>
  <c r="G21" i="66"/>
  <c r="G23" i="66" s="1"/>
  <c r="D21" i="66"/>
  <c r="D23" i="66" s="1"/>
  <c r="D21" i="69"/>
  <c r="D23" i="69" s="1"/>
  <c r="D21" i="55"/>
  <c r="D23" i="55" s="1"/>
  <c r="D21" i="56"/>
  <c r="D23" i="56" s="1"/>
  <c r="E21" i="62"/>
  <c r="E23" i="62" s="1"/>
  <c r="E21" i="63"/>
  <c r="E23" i="63" s="1"/>
  <c r="E21" i="66"/>
  <c r="E23" i="66" s="1"/>
  <c r="D21" i="63"/>
  <c r="D23" i="63" s="1"/>
  <c r="F21" i="62"/>
  <c r="F23" i="62" s="1"/>
  <c r="F21" i="66"/>
  <c r="F23" i="66" s="1"/>
  <c r="C21" i="62"/>
  <c r="C23" i="62" s="1"/>
  <c r="C21" i="63"/>
  <c r="C23" i="63" s="1"/>
  <c r="C21" i="64"/>
  <c r="C23" i="64" s="1"/>
  <c r="C21" i="66"/>
  <c r="C23" i="66" s="1"/>
  <c r="D21" i="72"/>
  <c r="D23" i="72" s="1"/>
  <c r="E21" i="69"/>
  <c r="E23" i="69" s="1"/>
  <c r="E21" i="72"/>
  <c r="E23" i="72" s="1"/>
  <c r="C21" i="69"/>
  <c r="C23" i="69" s="1"/>
  <c r="C21" i="70"/>
  <c r="C23" i="70" s="1"/>
  <c r="C21" i="71"/>
  <c r="C23" i="71" s="1"/>
  <c r="C21" i="72"/>
  <c r="C23" i="72" s="1"/>
  <c r="D21" i="57"/>
  <c r="D23" i="57" s="1"/>
  <c r="C21" i="57"/>
  <c r="C23" i="57" s="1"/>
  <c r="E21" i="50"/>
  <c r="E23" i="50" s="1"/>
  <c r="G21" i="50"/>
  <c r="G23" i="50" s="1"/>
  <c r="F21" i="52"/>
  <c r="F23" i="52" s="1"/>
  <c r="C21" i="54"/>
  <c r="C23" i="54" s="1"/>
  <c r="F21" i="58"/>
  <c r="F23" i="58" s="1"/>
  <c r="E21" i="58"/>
  <c r="E23" i="58" s="1"/>
  <c r="C21" i="58"/>
  <c r="C23" i="58" s="1"/>
  <c r="E21" i="59"/>
  <c r="E23" i="59" s="1"/>
  <c r="C21" i="59"/>
  <c r="C23" i="59" s="1"/>
  <c r="C21" i="60"/>
  <c r="C23" i="60" s="1"/>
  <c r="C21" i="61"/>
  <c r="C23" i="61" s="1"/>
  <c r="C21" i="49"/>
  <c r="C23" i="49" s="1"/>
  <c r="C21" i="50"/>
  <c r="C23" i="50" s="1"/>
  <c r="C21" i="51"/>
  <c r="C23" i="51" s="1"/>
  <c r="C21" i="52"/>
  <c r="C23" i="52" s="1"/>
  <c r="E21" i="55"/>
  <c r="E23" i="55" s="1"/>
  <c r="C21" i="55"/>
  <c r="C23" i="55" s="1"/>
  <c r="D21" i="58"/>
  <c r="D23" i="58" s="1"/>
  <c r="D21" i="59"/>
  <c r="D23" i="59" s="1"/>
  <c r="D21" i="49"/>
  <c r="D23" i="49" s="1"/>
  <c r="D21" i="50"/>
  <c r="D23" i="50" s="1"/>
  <c r="D21" i="51"/>
  <c r="D23" i="51" s="1"/>
  <c r="D21" i="52"/>
  <c r="D23" i="52" s="1"/>
  <c r="F21" i="56"/>
  <c r="F23" i="56" s="1"/>
  <c r="E21" i="56"/>
  <c r="E23" i="56" s="1"/>
  <c r="C21" i="56"/>
  <c r="C23" i="56" s="1"/>
  <c r="G21" i="58"/>
  <c r="G23" i="58" s="1"/>
  <c r="F21" i="40"/>
  <c r="F23" i="40" s="1"/>
  <c r="H21" i="40"/>
  <c r="H23" i="40" s="1"/>
  <c r="E21" i="40"/>
  <c r="E23" i="40" s="1"/>
  <c r="D21" i="40"/>
  <c r="D23" i="40" s="1"/>
  <c r="C21" i="40"/>
  <c r="C23" i="40" s="1"/>
  <c r="D21" i="41"/>
  <c r="D23" i="41" s="1"/>
  <c r="C21" i="41"/>
  <c r="C23" i="41" s="1"/>
  <c r="C21" i="42"/>
  <c r="C23" i="42" s="1"/>
  <c r="G21" i="44"/>
  <c r="G23" i="44" s="1"/>
  <c r="E21" i="38"/>
  <c r="E23" i="38" s="1"/>
  <c r="C21" i="38"/>
  <c r="C23" i="38" s="1"/>
  <c r="G21" i="40"/>
  <c r="G23" i="40" s="1"/>
  <c r="F21" i="44"/>
  <c r="F23" i="44" s="1"/>
  <c r="E21" i="44"/>
  <c r="E23" i="44" s="1"/>
  <c r="D21" i="44"/>
  <c r="D23" i="44" s="1"/>
  <c r="D21" i="38"/>
  <c r="D23" i="38" s="1"/>
  <c r="E21" i="39"/>
  <c r="E23" i="39" s="1"/>
  <c r="C21" i="39"/>
  <c r="C23" i="39" s="1"/>
  <c r="D21" i="34"/>
  <c r="D23" i="34" s="1"/>
  <c r="H21" i="34"/>
  <c r="H23" i="34" s="1"/>
  <c r="D21" i="35"/>
  <c r="D23" i="35" s="1"/>
  <c r="C21" i="34"/>
  <c r="C23" i="34" s="1"/>
  <c r="C21" i="35"/>
  <c r="C23" i="35" s="1"/>
  <c r="C21" i="36"/>
  <c r="C23" i="36" s="1"/>
  <c r="E21" i="34"/>
  <c r="E23" i="34" s="1"/>
  <c r="G21" i="34"/>
  <c r="G23" i="34" s="1"/>
  <c r="C21" i="33"/>
  <c r="C23" i="33" s="1"/>
  <c r="C21" i="32"/>
  <c r="C23" i="32" s="1"/>
</calcChain>
</file>

<file path=xl/sharedStrings.xml><?xml version="1.0" encoding="utf-8"?>
<sst xmlns="http://schemas.openxmlformats.org/spreadsheetml/2006/main" count="970" uniqueCount="112">
  <si>
    <t xml:space="preserve">ZKP-22/2019 </t>
  </si>
  <si>
    <t>Zbiorcze zestawienie ocenianych kryteriów</t>
  </si>
  <si>
    <t>maksymalny czas dojazdu grupy interwencyjnej: 25 min</t>
  </si>
  <si>
    <t>WYKONAWCA</t>
  </si>
  <si>
    <t>wartość brutto za każdą godzinę pracy pracownika zabezpieczenia technicznego nie związaną z bieżącą konserwacją systemów alarmowych (GPPZT)</t>
  </si>
  <si>
    <t>wartość brutto za każdą dodatkową godzinę pracy pracownika ochrony (GPPO)</t>
  </si>
  <si>
    <t xml:space="preserve"> łączna wartość brutto zamówienia dla danej części (ŁWB)</t>
  </si>
  <si>
    <t>wartość 1 miesiąca pracy pracownika ochrony w przypadku prawa opcji (MPPO)</t>
  </si>
  <si>
    <t>Uśredniona cena (UCO) brutto oferty badanej</t>
  </si>
  <si>
    <t>ilość punktów za cenę</t>
  </si>
  <si>
    <t>Ilość punktów za czas przyjazdu grupy interwencyjnej</t>
  </si>
  <si>
    <t>SUMA PUNKTÓW</t>
  </si>
  <si>
    <t>łączna wartość brutto zamówienia dla danej części (ŁWB)</t>
  </si>
  <si>
    <t>Dane z oferty</t>
  </si>
  <si>
    <t>Czas przyjazdu grupy interwencyjnej [min]</t>
  </si>
  <si>
    <t>Kryteria</t>
  </si>
  <si>
    <t>WAGA</t>
  </si>
  <si>
    <t>Ocena ofert</t>
  </si>
  <si>
    <t>wartość dla 1 dodatkowego obiektu objętego monitoringiem systemów elektronicznych wraz z przyjazdem grupy interwencyjnej w przypadku prawa opcji (OMSE)</t>
  </si>
  <si>
    <t>szacowana wartość dla części 39 - Śląski Urząd Celno-Skarbowy w Katowicach</t>
  </si>
  <si>
    <t>Agencja Ochrony Mienia i Usług Detektywistycznych ALAN</t>
  </si>
  <si>
    <t>szacowana wartość dla części 1 - Izba Administracji Skarbowej w Katowicach</t>
  </si>
  <si>
    <t>Przedsiębiorstwo Usługowe TOMBOR Celina Toman, Jerzy Toman Sp. J</t>
  </si>
  <si>
    <t>Konsorcjum firm: Agencja Ochrony KOWALCZYK Sp. z o.o. – lider konsorcjum, Agencja Ochrony MK Sp. z o.o. – partner konsorcjum,  Agencja Ochrony MK BIS Sp. z o.o. – partner konsorcjum</t>
  </si>
  <si>
    <t>Przedsiębiorstwo Produkcyjne i Usługowo-Handlowe NOWA Sp. z o.o. Zakład Pracy Chronionej</t>
  </si>
  <si>
    <t>MASTER SECURITY Sp. z o.o.</t>
  </si>
  <si>
    <t xml:space="preserve">
</t>
  </si>
  <si>
    <t>Konsorcjum firm: Time Security Sp z o.o. – lider konsorcjum,  Sky One Sp z o.o. – partner konsorcjum</t>
  </si>
  <si>
    <t>Konsorcjum firm: EKOTRADE Sp. z o.o. – lider konsorcjum, SILESIA EKOTRADE Sp. z o.o. – partner konsorcjum</t>
  </si>
  <si>
    <t xml:space="preserve">szacowana wartość dla części 2 - Urząd Skarbowy w Będzinie i współzarządzająca nieruchomością Krajowa Informacja Skarbowa
</t>
  </si>
  <si>
    <t xml:space="preserve">Konsorcjum firm:
 RR Security Safety Sp. z o.o.,
 Agencja ochrony Osób i Mienia „REFLEX” Sp. z o.o. </t>
  </si>
  <si>
    <t>MASTER SECURITY Sp z o.o.</t>
  </si>
  <si>
    <t>Konsorcjum firm: Firma Ochrony Szkolenia Asekuracji FOSA Sp. z o.o. – lider konsorcjum, Fosa Ochrona Sp z o.o. - partner</t>
  </si>
  <si>
    <t xml:space="preserve">MASTER SECURITY Sp. z o.o. </t>
  </si>
  <si>
    <t>EKSPRES Sp.z o.o.</t>
  </si>
  <si>
    <t>EXPRES Sp z o.o.</t>
  </si>
  <si>
    <t>Usługa ochrony osób i mienia wraz z innymi usługami na rzecz jednostek podległych Izbie Administracji Skarbowej w Katowicach część nr 44</t>
  </si>
  <si>
    <t>Usługa ochrony osób i mienia wraz z innymi usługami na rzecz jednostek podległych Izbie Administracji Skarbowej w Katowicach część nr 43</t>
  </si>
  <si>
    <t>Usługa ochrony osób i mienia wraz z innymi usługami na rzecz jednostek podległych Izbie Administracji Skarbowej w Katowicach część nr 42</t>
  </si>
  <si>
    <t>Usługa ochrony osób i mienia wraz z innymi usługami na rzecz jednostek podległych Izbie Administracji Skarbowej w Katowicach część nr 41</t>
  </si>
  <si>
    <t>szacowana wartość dla części 41 - Delegatura Śląskiego Urzędu Celno-Skarbowego w Bielsku – Białej, Obiekt zamiejscowy Izby Administracji Skarbowej w Katowicach w tym Magazyn Działu Realizacji Śląskiego Urzędu Celno-Skarbowego w Cieszynie, Oddział Celny w Żywcu, Magazyn Depozytowy Delegatury Śląskiego Urzędu Celno-Skarbowego w Bielsku Białej</t>
  </si>
  <si>
    <t>Usługa ochrony osób i mienia wraz z innymi usługami na rzecz jednostek podległych Izbie Administracji Skarbowej w Katowicach część nr 40</t>
  </si>
  <si>
    <t>szacowana wartość dla części 40 - Śląski Urząd Celno-Skarbowy w Katowicach w lokalizacji Częstochowa</t>
  </si>
  <si>
    <t>Usługa ochrony osób i mienia wraz z innymi usługami na rzecz jednostek podległych Izbie Administracji Skarbowej w Katowicach część nr 39</t>
  </si>
  <si>
    <t>szacowana wartość dla części 42 - Delegatura Śląskiego Urzędu Celno-Skarbowego w Rybniku, Oddział Celny w Raciborzu,  Magazyn Delegatury Śląskiego Urzędu Celno-Skarbowego, Oddział Celny w Gliwicach</t>
  </si>
  <si>
    <t xml:space="preserve">szacowana wartość dla części 43 - Delegatura Śląskiego Urzędu Celno-Skarbowego w Katowicach, Magazyn Delegatury Śląskiego Urzędu Celno-Skarbowego w Katowicach, Magazyn Delegatury Śląskiego Urzędu Celno-Skarbowego w Katowicach - Budynek pierwszy, Magazyn Delegatury Śląskiego Urzędu Celno-Skarbowego w Katowicach  - Budynek drugi
</t>
  </si>
  <si>
    <t>szacowana wartość dla części 44 - Delegatura Śląskiego  Urzędu Celno-Skarbowego w Częstochowie, Oddział Celny w Częstochowie, Magazyn Delegatury Śląskiego Urzędu Celno-Skarbowego</t>
  </si>
  <si>
    <t>Usługa ochrony osób i mienia wraz z innymi usługami na rzecz jednostek podległych Izbie Administracji Skarbowej w Katowicach część nr 37</t>
  </si>
  <si>
    <t>szacowana wartość dla części 37 - Pierwszy Śląski Urząd Skarbowy w Sosnowcu</t>
  </si>
  <si>
    <t>szacowana wartość dla części 36 - Urząd Skarbowy w Żywcu</t>
  </si>
  <si>
    <t>szacowana wartość dla części 35 - Urząd Skarbowy w Żorach</t>
  </si>
  <si>
    <t>Usługa ochrony osób i mienia wraz z innymi usługami na rzecz jednostek podległych Izbie Administracji Skarbowej w Katowicach część nrr 35</t>
  </si>
  <si>
    <t>Usługa ochrony osób i mienia wraz z innymi usługami na rzecz jednostek podległych Izbie Administracji Skarbowej w Katowicach część nr 34</t>
  </si>
  <si>
    <t>szacowana wartość dla części 34 - Urząd Skarbowy w Zawierciu</t>
  </si>
  <si>
    <t>szacowana wartość dla części 33 - Urząd Skarbowy w Zabrzu</t>
  </si>
  <si>
    <t xml:space="preserve">Usługa ochrony osób i mienia wraz z innymi usługami na rzecz jednostek podległych Izbie Administracji Skarbowej w Katowicach część nr 33 </t>
  </si>
  <si>
    <t>Usługa ochrony osób i mienia wraz z innymi usługami na rzecz jednostek podległych Izbie Administracji Skarbowej w Katowicach część nr 32</t>
  </si>
  <si>
    <t>szacowana wartość dla części 32 - Urząd Skarbowy w Wodzisławiu Śląskim</t>
  </si>
  <si>
    <t>szacowana wartość dla części 31 - Urząd Skarbowy w Tychach</t>
  </si>
  <si>
    <t>Usługa ochrony osób i mienia wraz z innymi usługami na rzecz jednostek podległych Izbie Administracji Skarbowej w Katowicach  część nr 31</t>
  </si>
  <si>
    <t>Usługa ochrony osób i mienia wraz z innymi usługami na rzecz jednostek podległych Izbie Administracji Skarbowej w Katowicach nr 30</t>
  </si>
  <si>
    <t xml:space="preserve">szacowana wartość dla części 30 - Urząd Skarbowy w Tarnowskich Górach </t>
  </si>
  <si>
    <t>szacowana wartość dla części 29 - Urząd Skarbowy w Sosnowcu</t>
  </si>
  <si>
    <t>Usługa ochrony osób i mienia wraz z innymi usługami na rzecz jednostek podległych Izbie Administracji Skarbowej w Katowicach część nr 29</t>
  </si>
  <si>
    <t>szacowana wartość dla części 28 - Urząd Skarbowy w Siemianowicach Śląskich</t>
  </si>
  <si>
    <t>Usługa ochrony osób i mienia wraz z innymi usługami na rzecz jednostek podległych Izbie Administracji Skarbowej w Katowicach część nr 27</t>
  </si>
  <si>
    <t>szacowana wartość dla części 27 - Urząd Skarbowy w Rybniku</t>
  </si>
  <si>
    <t>szacowana wartość dla części 26 - Urząd Skarbowy w Rudzie Śląskiej</t>
  </si>
  <si>
    <t>Usługa ochrony osób i mienia wraz z innymi usługami na rzecz jednostek podległych Izbie Administracji Skarbowej w Katowicach część nr 26</t>
  </si>
  <si>
    <t>szacowana wartość dla części 25 - Urząd Skarbowy w Raciborzu</t>
  </si>
  <si>
    <t>Usługa ochrony osób i mienia wraz z innymi usługami na rzecz jednostek podległych Izbie Administracji Skarbowej w Katowicach część nr 25</t>
  </si>
  <si>
    <t>szacowana wartość dla części 24 - Urząd Skarbowy w Pszczynie</t>
  </si>
  <si>
    <t>Usługa ochrony osób i mienia wraz z innymi usługami na rzecz jednostek podległych Izbie Administracji Skarbowej w Katowicach część nr 24</t>
  </si>
  <si>
    <t>szacowana wartość dla części 23 - Urząd Skarbowy w Piekarach Śląskich</t>
  </si>
  <si>
    <t>Usługa ochrony osób i mienia wraz z innymi usługami na rzecz jednostek podległych Izbie Administracji Skarbowej w Katowicach część nr 23</t>
  </si>
  <si>
    <t>szacowana wartość dla części 22 - Urząd Skarbowy w Myszkowie</t>
  </si>
  <si>
    <t>Usługa ochrony osób i mienia wraz z innymi usługami na rzecz jednostek podległych Izbie Administracji Skarbowej w Katowicach część 22</t>
  </si>
  <si>
    <t>szacowana wartość dla części 21 - Urząd Skarbowy w Mysłowicach</t>
  </si>
  <si>
    <t>Usługa ochrony osób i mienia wraz z innymi usługami na rzecz jednostek podległych Izbie Administracji Skarbowej w Katowicach część nr 21</t>
  </si>
  <si>
    <t>szacowana wartość dla części 20 - Urząd Skarbowy w Mikołowie</t>
  </si>
  <si>
    <t>Usługa ochrony osób i mienia wraz z innymi usługami na rzecz jednostek podległych Izbie Administracji Skarbowej w Katowicach część nr 20</t>
  </si>
  <si>
    <t>Usługa ochrony osób i mienia wraz z innymi usługami na rzecz jednostek podległych Izbie Administracji Skarbowej w Katowicach część nr 17</t>
  </si>
  <si>
    <t>szacowana wartość dla części 17 - Drugi Urząd Skarbowy w Katowicach</t>
  </si>
  <si>
    <t>Usługa ochrony osób i mienia wraz z innymi usługami na rzecz jednostek podległych Izbie Administracji Skarbowej w Katowicach część nr 16</t>
  </si>
  <si>
    <t xml:space="preserve">szacowana wartość dla części 16 - Pierwszy Urząd Skarbowy w Katowicach </t>
  </si>
  <si>
    <t>Usługa ochrony osób i mienia wraz z innymi usługami na rzecz jednostek podległych Izbie Administracji Skarbowej w Katowicach część nr 15</t>
  </si>
  <si>
    <t>szacowana wartość dla części 15 - Urząd Skarbowy w Jaworznie</t>
  </si>
  <si>
    <t>Usługa ochrony osób i mienia wraz z innymi usługami na rzecz jednostek podległych Izbie Administracji Skarbowej w Katowicach część nr 14</t>
  </si>
  <si>
    <t>szacowana wartość dla części 14 - Urząd Skarbowy w Jastrzębiu Zdroju</t>
  </si>
  <si>
    <t>szacowana wartość dla części 13 - Drugi Urząd Skarbowy w Gliwicach</t>
  </si>
  <si>
    <t>Usługa ochrony osób i mienia wraz z innymi usługami na rzecz jednostek podległych Izbie Administracji Skarbowej w Katowicach część nr 13</t>
  </si>
  <si>
    <t>Usługa ochrony osób i mienia wraz z innymi usługami na rzecz jednostek podległych Izbie Administracji Skarbowej w Katowicach część nr 12</t>
  </si>
  <si>
    <t>szacowana wartość dla części 12 - Pierwszy Urząd Skarbowy w Gliwicach płatność 80% współwłaściciel budynku Inwest Complex Spółka z o.o. płatność 20%</t>
  </si>
  <si>
    <t>Usługa ochrony osób i mienia wraz z innymi usługami na rzecz jednostek podległych Izbie Administracji Skarbowej w Katowicach część nr 11</t>
  </si>
  <si>
    <t>szacowana wartość dla części 11 - Urząd Skarbowy w Dąbrowie Górniczej</t>
  </si>
  <si>
    <t>Usługa ochrony osób i mienia wraz z innymi usługami na rzecz jednostek podległych Izbie Administracji Skarbowej w Katowicach część nr 10</t>
  </si>
  <si>
    <t>szacowana wartość dla części 10 - Drugi Urząd Skarbowy w Częstochowie</t>
  </si>
  <si>
    <t>Usługa ochrony osób i mienia wraz z innymi usługami na rzecz jednostek podległych Izbie Administracji Skarbowej w Katowicach część nr 9</t>
  </si>
  <si>
    <t>szacowana wartość dla części 9 - Pierwszy Urząd Skarbowy w Częstochowie</t>
  </si>
  <si>
    <t>szacowana wartość dla części 7 - Urząd Skarbowy w Cieszynie</t>
  </si>
  <si>
    <t>Usługa ochrony osób i mienia wraz z innymi usługami na rzecz jednostek podległych Izbie Administracji Skarbowej w Katowicach część nr 6</t>
  </si>
  <si>
    <t>szacowana wartość dla części 6 - Urząd Skarbowy w Chorzowie</t>
  </si>
  <si>
    <t>Usługa ochrony osób i mienia wraz z innymi usługami na rzecz jednostek podległych Izbie Administracji Skarbowej w Katowicach część nr 5</t>
  </si>
  <si>
    <t>szacowana wartość dla części 5 - Urząd Skarbowy w Bytomiu</t>
  </si>
  <si>
    <t>Usługa ochrony osób i mienia wraz z innymi usługami na rzecz jednostek podległych Izbie Administracji Skarbowej w Katowicach część nr 4</t>
  </si>
  <si>
    <t>szacowana wartość dla części 4 - Drugi Urząd Skarbowy w Bielsku-Białej</t>
  </si>
  <si>
    <t>Usługa ochrony osób i mienia wraz z innymi usługami na rzecz jednostek podległych Izbie Administracji Skarbowej w Katowicach część nr 3</t>
  </si>
  <si>
    <t>szacowana wartość dla części 3 - Pierwszy Urząd Skarbowy w Bielsku-Białej</t>
  </si>
  <si>
    <t>Usługa ochrony osób i mienia wraz z innymi usługami na rzecz jednostek podległych Izbie Administracji Skarbowej w Katowicach część nr 2</t>
  </si>
  <si>
    <t>Usługa ochrony osób i mienia wraz z innymi usługami na rzecz jednostek podległych Izbie Administracji Skarbowej w Katowicach część nr 1</t>
  </si>
  <si>
    <t>Usługa ochrony osób i mienia wraz z innymi usługami na rzecz jednostek podległych Izbie Administracji Skarbowej w Katowicach część nr  7</t>
  </si>
  <si>
    <t>Usługa ochrony osób i mienia wraz z innymi usługami na rzecz jednostek podległych Izbie Administracji Skarbowej w Katowicach część nr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</si>
</sst>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44" fontId="4" fillId="2" borderId="1" xfId="1" applyFont="1" applyFill="1" applyBorder="1"/>
    <xf numFmtId="44" fontId="4" fillId="0" borderId="0" xfId="1" applyFont="1" applyBorder="1"/>
    <xf numFmtId="0" fontId="4" fillId="2" borderId="1" xfId="0" applyFont="1" applyFill="1" applyBorder="1"/>
    <xf numFmtId="0" fontId="3" fillId="0" borderId="1" xfId="0" applyFont="1" applyBorder="1" applyAlignment="1">
      <alignment wrapText="1"/>
    </xf>
    <xf numFmtId="44" fontId="4" fillId="3" borderId="1" xfId="0" applyNumberFormat="1" applyFont="1" applyFill="1" applyBorder="1"/>
    <xf numFmtId="44" fontId="4" fillId="0" borderId="0" xfId="0" applyNumberFormat="1" applyFont="1" applyBorder="1"/>
    <xf numFmtId="0" fontId="3" fillId="0" borderId="1" xfId="0" applyFont="1" applyBorder="1"/>
    <xf numFmtId="0" fontId="3" fillId="3" borderId="1" xfId="0" applyFont="1" applyFill="1" applyBorder="1"/>
    <xf numFmtId="0" fontId="4" fillId="0" borderId="0" xfId="0" applyFont="1" applyBorder="1"/>
    <xf numFmtId="0" fontId="4" fillId="0" borderId="0" xfId="0" applyFont="1" applyAlignment="1">
      <alignment wrapText="1"/>
    </xf>
    <xf numFmtId="0" fontId="4" fillId="0" borderId="1" xfId="0" applyFont="1" applyBorder="1"/>
    <xf numFmtId="44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/>
    </xf>
    <xf numFmtId="44" fontId="4" fillId="2" borderId="1" xfId="1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wrapText="1"/>
    </xf>
    <xf numFmtId="44" fontId="3" fillId="0" borderId="0" xfId="1" applyFont="1" applyAlignment="1"/>
    <xf numFmtId="0" fontId="3" fillId="0" borderId="1" xfId="0" applyFont="1" applyBorder="1" applyAlignment="1">
      <alignment horizontal="left"/>
    </xf>
    <xf numFmtId="44" fontId="3" fillId="0" borderId="0" xfId="1" applyFont="1" applyAlignment="1">
      <alignment horizontal="center" vertical="center"/>
    </xf>
    <xf numFmtId="44" fontId="3" fillId="0" borderId="0" xfId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2">
    <cellStyle name="Normalny" xfId="0" builtinId="0"/>
    <cellStyle name="Walutowy" xfId="1" builtinId="4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zoomScale="120" zoomScaleNormal="120" workbookViewId="0">
      <selection activeCell="L12" sqref="L12"/>
    </sheetView>
  </sheetViews>
  <sheetFormatPr defaultColWidth="9.109375" defaultRowHeight="12" x14ac:dyDescent="0.25"/>
  <cols>
    <col min="1" max="1" width="24.88671875" style="6" customWidth="1"/>
    <col min="2" max="2" width="8" style="6" customWidth="1"/>
    <col min="3" max="3" width="12.33203125" style="6" customWidth="1"/>
    <col min="4" max="4" width="11.44140625" style="6" customWidth="1"/>
    <col min="5" max="5" width="17" style="6" customWidth="1"/>
    <col min="6" max="6" width="14.21875" style="6" customWidth="1"/>
    <col min="7" max="7" width="14.44140625" style="6" customWidth="1"/>
    <col min="8" max="8" width="13.33203125" style="6" customWidth="1"/>
    <col min="9" max="9" width="15.5546875" style="6" customWidth="1"/>
    <col min="10" max="10" width="14" style="6" bestFit="1" customWidth="1"/>
    <col min="11" max="12" width="9.109375" style="6"/>
    <col min="13" max="13" width="12.109375" style="6" bestFit="1" customWidth="1"/>
    <col min="14" max="14" width="9.109375" style="6"/>
    <col min="15" max="15" width="17.44140625" style="6" bestFit="1" customWidth="1"/>
    <col min="16" max="16" width="14.44140625" style="6" bestFit="1" customWidth="1"/>
    <col min="17" max="16384" width="9.109375" style="6"/>
  </cols>
  <sheetData>
    <row r="1" spans="1:10" x14ac:dyDescent="0.25">
      <c r="A1" s="46" t="s">
        <v>0</v>
      </c>
      <c r="B1" s="46"/>
      <c r="C1" s="46"/>
    </row>
    <row r="3" spans="1:10" ht="15" customHeight="1" x14ac:dyDescent="0.25">
      <c r="A3" s="47" t="s">
        <v>109</v>
      </c>
      <c r="B3" s="47"/>
      <c r="C3" s="47"/>
      <c r="D3" s="47"/>
      <c r="E3" s="47"/>
      <c r="F3" s="47"/>
      <c r="G3" s="47"/>
      <c r="H3" s="47"/>
      <c r="I3" s="7"/>
      <c r="J3" s="7"/>
    </row>
    <row r="5" spans="1:10" ht="27" customHeight="1" x14ac:dyDescent="0.25">
      <c r="A5" s="49" t="s">
        <v>21</v>
      </c>
      <c r="B5" s="49"/>
      <c r="C5" s="43">
        <v>275111.03000000003</v>
      </c>
      <c r="D5" s="8"/>
      <c r="F5" s="8"/>
    </row>
    <row r="6" spans="1:10" x14ac:dyDescent="0.25">
      <c r="A6" s="48" t="s">
        <v>2</v>
      </c>
      <c r="B6" s="48"/>
      <c r="C6" s="48"/>
      <c r="D6" s="48"/>
      <c r="E6" s="48"/>
      <c r="F6" s="48"/>
      <c r="G6" s="48"/>
    </row>
    <row r="7" spans="1:10" x14ac:dyDescent="0.25">
      <c r="A7" s="9" t="s">
        <v>15</v>
      </c>
      <c r="B7" s="9" t="s">
        <v>16</v>
      </c>
      <c r="D7" s="39"/>
      <c r="E7" s="39"/>
      <c r="F7" s="39"/>
      <c r="G7" s="39"/>
    </row>
    <row r="8" spans="1:10" ht="24" x14ac:dyDescent="0.25">
      <c r="A8" s="11" t="s">
        <v>8</v>
      </c>
      <c r="B8" s="12">
        <v>95</v>
      </c>
      <c r="D8" s="39"/>
      <c r="E8" s="39"/>
      <c r="F8" s="39"/>
      <c r="G8" s="39"/>
    </row>
    <row r="9" spans="1:10" ht="24" x14ac:dyDescent="0.25">
      <c r="A9" s="11" t="s">
        <v>10</v>
      </c>
      <c r="B9" s="12">
        <v>5</v>
      </c>
    </row>
    <row r="10" spans="1:10" x14ac:dyDescent="0.25">
      <c r="A10" s="38" t="s">
        <v>1</v>
      </c>
      <c r="B10" s="38"/>
    </row>
    <row r="11" spans="1:10" ht="24" x14ac:dyDescent="0.25">
      <c r="J11" s="27" t="s">
        <v>26</v>
      </c>
    </row>
    <row r="12" spans="1:10" ht="130.19999999999999" customHeight="1" x14ac:dyDescent="0.25">
      <c r="A12" s="15" t="s">
        <v>3</v>
      </c>
      <c r="B12" s="15"/>
      <c r="C12" s="15" t="s">
        <v>20</v>
      </c>
      <c r="D12" s="15" t="s">
        <v>22</v>
      </c>
      <c r="E12" s="15" t="s">
        <v>23</v>
      </c>
      <c r="F12" s="15" t="s">
        <v>24</v>
      </c>
      <c r="G12" s="15" t="s">
        <v>25</v>
      </c>
      <c r="H12" s="15" t="s">
        <v>27</v>
      </c>
      <c r="I12" s="16"/>
    </row>
    <row r="13" spans="1:10" x14ac:dyDescent="0.25">
      <c r="A13" s="14"/>
      <c r="B13" s="14"/>
      <c r="C13" s="14" t="s">
        <v>13</v>
      </c>
      <c r="D13" s="14"/>
      <c r="E13" s="14"/>
      <c r="F13" s="14"/>
      <c r="G13" s="15"/>
      <c r="H13" s="15"/>
      <c r="I13" s="16"/>
    </row>
    <row r="14" spans="1:10" ht="28.8" customHeight="1" x14ac:dyDescent="0.25">
      <c r="A14" s="32" t="s">
        <v>6</v>
      </c>
      <c r="B14" s="32"/>
      <c r="C14" s="18">
        <v>300951.53999999998</v>
      </c>
      <c r="D14" s="18">
        <v>368498.76</v>
      </c>
      <c r="E14" s="18">
        <v>282408</v>
      </c>
      <c r="F14" s="18">
        <v>254118</v>
      </c>
      <c r="G14" s="18">
        <v>315610.08</v>
      </c>
      <c r="H14" s="18">
        <v>552914.52</v>
      </c>
      <c r="I14" s="19"/>
    </row>
    <row r="15" spans="1:10" ht="63" customHeight="1" x14ac:dyDescent="0.25">
      <c r="A15" s="32" t="s">
        <v>4</v>
      </c>
      <c r="B15" s="32"/>
      <c r="C15" s="17">
        <v>24.6</v>
      </c>
      <c r="D15" s="17">
        <v>30.47</v>
      </c>
      <c r="E15" s="17">
        <v>22.88</v>
      </c>
      <c r="F15" s="17">
        <v>23.37</v>
      </c>
      <c r="G15" s="17">
        <v>21.03</v>
      </c>
      <c r="H15" s="17">
        <v>31.97</v>
      </c>
      <c r="I15" s="19"/>
    </row>
    <row r="16" spans="1:10" ht="40.200000000000003" customHeight="1" x14ac:dyDescent="0.25">
      <c r="A16" s="32" t="s">
        <v>5</v>
      </c>
      <c r="B16" s="32"/>
      <c r="C16" s="17">
        <v>25.46</v>
      </c>
      <c r="D16" s="17">
        <v>30.47</v>
      </c>
      <c r="E16" s="17">
        <v>22.88</v>
      </c>
      <c r="F16" s="17">
        <v>23.37</v>
      </c>
      <c r="G16" s="17">
        <v>21.03</v>
      </c>
      <c r="H16" s="17">
        <v>31.97</v>
      </c>
      <c r="I16" s="19"/>
    </row>
    <row r="17" spans="1:9" ht="37.799999999999997" customHeight="1" x14ac:dyDescent="0.25">
      <c r="A17" s="32" t="s">
        <v>7</v>
      </c>
      <c r="B17" s="32"/>
      <c r="C17" s="17">
        <v>4582.9799999999996</v>
      </c>
      <c r="D17" s="17">
        <v>5118.96</v>
      </c>
      <c r="E17" s="17">
        <v>2460</v>
      </c>
      <c r="F17" s="17">
        <v>3926.16</v>
      </c>
      <c r="G17" s="17">
        <v>3828.01</v>
      </c>
      <c r="H17" s="17">
        <v>5370.96</v>
      </c>
      <c r="I17" s="19"/>
    </row>
    <row r="18" spans="1:9" ht="24" x14ac:dyDescent="0.25">
      <c r="A18" s="32" t="s">
        <v>14</v>
      </c>
      <c r="B18" s="32"/>
      <c r="C18" s="20">
        <v>20</v>
      </c>
      <c r="D18" s="20">
        <v>15</v>
      </c>
      <c r="E18" s="20">
        <v>8</v>
      </c>
      <c r="F18" s="20">
        <v>5</v>
      </c>
      <c r="G18" s="20">
        <v>10</v>
      </c>
      <c r="H18" s="20">
        <v>10</v>
      </c>
      <c r="I18" s="19"/>
    </row>
    <row r="19" spans="1:9" x14ac:dyDescent="0.25">
      <c r="A19" s="32"/>
      <c r="B19" s="32"/>
      <c r="C19" s="33" t="s">
        <v>17</v>
      </c>
      <c r="D19" s="34"/>
      <c r="E19" s="34"/>
      <c r="F19" s="34"/>
      <c r="G19" s="34"/>
      <c r="H19" s="34"/>
      <c r="I19" s="19"/>
    </row>
    <row r="20" spans="1:9" ht="24" x14ac:dyDescent="0.25">
      <c r="A20" s="11" t="s">
        <v>8</v>
      </c>
      <c r="B20" s="21"/>
      <c r="C20" s="22">
        <f t="shared" ref="C20:H20" si="0">IF(C12="","x",C14+20*C15+20*C16+C17)</f>
        <v>306535.71999999997</v>
      </c>
      <c r="D20" s="22">
        <f t="shared" si="0"/>
        <v>374836.52000000008</v>
      </c>
      <c r="E20" s="22">
        <f t="shared" si="0"/>
        <v>285783.19999999995</v>
      </c>
      <c r="F20" s="22">
        <f t="shared" si="0"/>
        <v>258978.96</v>
      </c>
      <c r="G20" s="22">
        <f t="shared" si="0"/>
        <v>320279.28999999998</v>
      </c>
      <c r="H20" s="22">
        <f t="shared" si="0"/>
        <v>559564.28</v>
      </c>
      <c r="I20" s="23"/>
    </row>
    <row r="21" spans="1:9" ht="14.4" customHeight="1" x14ac:dyDescent="0.25">
      <c r="A21" s="24" t="s">
        <v>9</v>
      </c>
      <c r="B21" s="24"/>
      <c r="C21" s="25">
        <f t="shared" ref="C21:H21" si="1">IF(C$12="","x",ROUND(MIN($C20:$H20)/C20*$B8,2))</f>
        <v>80.260000000000005</v>
      </c>
      <c r="D21" s="25">
        <f t="shared" si="1"/>
        <v>65.64</v>
      </c>
      <c r="E21" s="25">
        <f t="shared" si="1"/>
        <v>86.09</v>
      </c>
      <c r="F21" s="25">
        <f t="shared" si="1"/>
        <v>95</v>
      </c>
      <c r="G21" s="25">
        <f t="shared" si="1"/>
        <v>76.819999999999993</v>
      </c>
      <c r="H21" s="25">
        <f t="shared" si="1"/>
        <v>43.97</v>
      </c>
      <c r="I21" s="26"/>
    </row>
    <row r="22" spans="1:9" ht="29.4" customHeight="1" x14ac:dyDescent="0.25">
      <c r="A22" s="21" t="s">
        <v>10</v>
      </c>
      <c r="B22" s="11"/>
      <c r="C22" s="25">
        <f>IF(C$12="","x",ROUND(5.25-(C18*0.25),2))</f>
        <v>0.25</v>
      </c>
      <c r="D22" s="25">
        <f t="shared" ref="D22:H22" si="2">IF(D$12="","x",ROUND(5.25-(D18*0.25),2))</f>
        <v>1.5</v>
      </c>
      <c r="E22" s="25">
        <f t="shared" si="2"/>
        <v>3.25</v>
      </c>
      <c r="F22" s="25">
        <f t="shared" si="2"/>
        <v>4</v>
      </c>
      <c r="G22" s="25">
        <f t="shared" si="2"/>
        <v>2.75</v>
      </c>
      <c r="H22" s="25">
        <f t="shared" si="2"/>
        <v>2.75</v>
      </c>
      <c r="I22" s="26"/>
    </row>
    <row r="23" spans="1:9" ht="17.399999999999999" customHeight="1" x14ac:dyDescent="0.25">
      <c r="A23" s="24" t="s">
        <v>11</v>
      </c>
      <c r="B23" s="24"/>
      <c r="C23" s="25">
        <f>IF(C$12="","x",SUM(C21:C22))</f>
        <v>80.510000000000005</v>
      </c>
      <c r="D23" s="25">
        <f t="shared" ref="D23:H23" si="3">IF(D$12="","x",SUM(D21:D22))</f>
        <v>67.14</v>
      </c>
      <c r="E23" s="25">
        <f t="shared" si="3"/>
        <v>89.34</v>
      </c>
      <c r="F23" s="25">
        <f t="shared" si="3"/>
        <v>99</v>
      </c>
      <c r="G23" s="25">
        <f t="shared" si="3"/>
        <v>79.569999999999993</v>
      </c>
      <c r="H23" s="25">
        <f t="shared" si="3"/>
        <v>46.72</v>
      </c>
      <c r="I23" s="26"/>
    </row>
  </sheetData>
  <mergeCells count="4">
    <mergeCell ref="A1:C1"/>
    <mergeCell ref="A3:H3"/>
    <mergeCell ref="A6:G6"/>
    <mergeCell ref="A5:B5"/>
  </mergeCells>
  <conditionalFormatting sqref="C23:H23">
    <cfRule type="cellIs" dxfId="39" priority="7" operator="equal">
      <formula>MAX($C$23:$H$23)</formula>
    </cfRule>
  </conditionalFormatting>
  <pageMargins left="0.7" right="0.7" top="0.75" bottom="0.75" header="0.3" footer="0.3"/>
  <pageSetup paperSize="9" scale="76" fitToWidth="0" orientation="landscape" r:id="rId1"/>
  <rowBreaks count="1" manualBreakCount="1">
    <brk id="1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opLeftCell="A4" zoomScale="120" zoomScaleNormal="120" workbookViewId="0">
      <selection activeCell="D20" sqref="D20"/>
    </sheetView>
  </sheetViews>
  <sheetFormatPr defaultColWidth="9.109375" defaultRowHeight="12" x14ac:dyDescent="0.25"/>
  <cols>
    <col min="1" max="1" width="31.33203125" style="6" customWidth="1"/>
    <col min="2" max="2" width="8.109375" style="6" customWidth="1"/>
    <col min="3" max="3" width="14.6640625" style="6" customWidth="1"/>
    <col min="4" max="4" width="12.77734375" style="6" customWidth="1"/>
    <col min="5" max="5" width="14.5546875" style="6" customWidth="1"/>
    <col min="6" max="6" width="17.44140625" style="6" customWidth="1"/>
    <col min="7" max="7" width="13.44140625" style="6" customWidth="1"/>
    <col min="8" max="8" width="11.88671875" style="6" bestFit="1" customWidth="1"/>
    <col min="9" max="9" width="15.5546875" style="6" customWidth="1"/>
    <col min="10" max="10" width="14" style="6" bestFit="1" customWidth="1"/>
    <col min="11" max="12" width="9.109375" style="6"/>
    <col min="13" max="13" width="12.109375" style="6" bestFit="1" customWidth="1"/>
    <col min="14" max="14" width="9.109375" style="6"/>
    <col min="15" max="15" width="17.44140625" style="6" bestFit="1" customWidth="1"/>
    <col min="16" max="16" width="14.44140625" style="6" bestFit="1" customWidth="1"/>
    <col min="17" max="16384" width="9.109375" style="6"/>
  </cols>
  <sheetData>
    <row r="1" spans="1:10" x14ac:dyDescent="0.25">
      <c r="A1" s="46" t="s">
        <v>0</v>
      </c>
      <c r="B1" s="46"/>
      <c r="C1" s="46"/>
    </row>
    <row r="3" spans="1:10" ht="30" customHeight="1" x14ac:dyDescent="0.25">
      <c r="A3" s="47" t="s">
        <v>93</v>
      </c>
      <c r="B3" s="47"/>
      <c r="C3" s="47"/>
      <c r="D3" s="47"/>
      <c r="E3" s="47"/>
      <c r="F3" s="47"/>
      <c r="G3" s="47"/>
      <c r="H3" s="47"/>
      <c r="I3" s="7"/>
      <c r="J3" s="7"/>
    </row>
    <row r="5" spans="1:10" ht="37.200000000000003" customHeight="1" x14ac:dyDescent="0.25">
      <c r="A5" s="49" t="s">
        <v>94</v>
      </c>
      <c r="B5" s="49"/>
      <c r="C5" s="43">
        <v>211746.37</v>
      </c>
      <c r="D5" s="8"/>
      <c r="F5" s="8"/>
    </row>
    <row r="6" spans="1:10" x14ac:dyDescent="0.25">
      <c r="A6" s="48" t="s">
        <v>2</v>
      </c>
      <c r="B6" s="48"/>
      <c r="C6" s="48"/>
      <c r="D6" s="48"/>
      <c r="E6" s="48"/>
      <c r="F6" s="48"/>
      <c r="G6" s="48"/>
    </row>
    <row r="7" spans="1:10" x14ac:dyDescent="0.25">
      <c r="A7" s="9" t="s">
        <v>15</v>
      </c>
      <c r="B7" s="9" t="s">
        <v>16</v>
      </c>
      <c r="D7" s="10"/>
      <c r="E7" s="10"/>
      <c r="F7" s="10"/>
      <c r="G7" s="10"/>
    </row>
    <row r="8" spans="1:10" ht="24" x14ac:dyDescent="0.25">
      <c r="A8" s="11" t="s">
        <v>8</v>
      </c>
      <c r="B8" s="12">
        <v>95</v>
      </c>
      <c r="D8" s="10"/>
      <c r="E8" s="10"/>
      <c r="F8" s="10"/>
      <c r="G8" s="10"/>
    </row>
    <row r="9" spans="1:10" ht="24" x14ac:dyDescent="0.25">
      <c r="A9" s="11" t="s">
        <v>10</v>
      </c>
      <c r="B9" s="12">
        <v>5</v>
      </c>
    </row>
    <row r="10" spans="1:10" x14ac:dyDescent="0.25">
      <c r="A10" s="13" t="s">
        <v>1</v>
      </c>
      <c r="B10" s="13"/>
    </row>
    <row r="12" spans="1:10" ht="137.4" customHeight="1" x14ac:dyDescent="0.25">
      <c r="A12" s="14" t="s">
        <v>3</v>
      </c>
      <c r="B12" s="14"/>
      <c r="C12" s="15" t="s">
        <v>28</v>
      </c>
      <c r="D12" s="15" t="s">
        <v>30</v>
      </c>
      <c r="E12" s="15" t="s">
        <v>20</v>
      </c>
      <c r="F12" s="15" t="s">
        <v>23</v>
      </c>
      <c r="G12" s="15" t="s">
        <v>24</v>
      </c>
      <c r="H12" s="15" t="s">
        <v>25</v>
      </c>
      <c r="I12" s="16"/>
    </row>
    <row r="13" spans="1:10" x14ac:dyDescent="0.25">
      <c r="A13" s="14"/>
      <c r="B13" s="14"/>
      <c r="C13" s="14" t="s">
        <v>13</v>
      </c>
      <c r="D13" s="14"/>
      <c r="E13" s="14"/>
      <c r="F13" s="14"/>
      <c r="G13" s="15"/>
      <c r="H13" s="15"/>
      <c r="I13" s="16"/>
    </row>
    <row r="14" spans="1:10" ht="24" x14ac:dyDescent="0.25">
      <c r="A14" s="32" t="s">
        <v>6</v>
      </c>
      <c r="B14" s="32"/>
      <c r="C14" s="18">
        <v>239885.76</v>
      </c>
      <c r="D14" s="18">
        <v>238240.2</v>
      </c>
      <c r="E14" s="18">
        <v>223651.86</v>
      </c>
      <c r="F14" s="18">
        <v>213577.2</v>
      </c>
      <c r="G14" s="18">
        <v>184746</v>
      </c>
      <c r="H14" s="18">
        <v>241414.56</v>
      </c>
      <c r="I14" s="19"/>
    </row>
    <row r="15" spans="1:10" ht="55.8" customHeight="1" x14ac:dyDescent="0.25">
      <c r="A15" s="32" t="s">
        <v>4</v>
      </c>
      <c r="B15" s="32"/>
      <c r="C15" s="17">
        <v>61.5</v>
      </c>
      <c r="D15" s="17">
        <v>29.52</v>
      </c>
      <c r="E15" s="17">
        <v>24.6</v>
      </c>
      <c r="F15" s="17">
        <v>22.88</v>
      </c>
      <c r="G15" s="17">
        <v>23.37</v>
      </c>
      <c r="H15" s="17">
        <v>21.03</v>
      </c>
      <c r="I15" s="19"/>
    </row>
    <row r="16" spans="1:10" ht="29.4" customHeight="1" x14ac:dyDescent="0.25">
      <c r="A16" s="32" t="s">
        <v>5</v>
      </c>
      <c r="B16" s="32"/>
      <c r="C16" s="17">
        <v>27.66</v>
      </c>
      <c r="D16" s="17">
        <v>29.52</v>
      </c>
      <c r="E16" s="17">
        <v>25.46</v>
      </c>
      <c r="F16" s="17">
        <v>22.88</v>
      </c>
      <c r="G16" s="17">
        <v>23.37</v>
      </c>
      <c r="H16" s="17">
        <v>21.03</v>
      </c>
      <c r="I16" s="19"/>
    </row>
    <row r="17" spans="1:9" ht="36" customHeight="1" x14ac:dyDescent="0.25">
      <c r="A17" s="32" t="s">
        <v>7</v>
      </c>
      <c r="B17" s="32"/>
      <c r="C17" s="17">
        <v>4973.41</v>
      </c>
      <c r="D17" s="17">
        <v>5043</v>
      </c>
      <c r="E17" s="17">
        <v>4582.9799999999996</v>
      </c>
      <c r="F17" s="17">
        <v>2460</v>
      </c>
      <c r="G17" s="17">
        <v>3926.16</v>
      </c>
      <c r="H17" s="17">
        <v>3828.01</v>
      </c>
      <c r="I17" s="19"/>
    </row>
    <row r="18" spans="1:9" x14ac:dyDescent="0.25">
      <c r="A18" s="32" t="s">
        <v>14</v>
      </c>
      <c r="B18" s="32"/>
      <c r="C18" s="20">
        <v>17</v>
      </c>
      <c r="D18" s="20">
        <v>5</v>
      </c>
      <c r="E18" s="20">
        <v>20</v>
      </c>
      <c r="F18" s="20">
        <v>9</v>
      </c>
      <c r="G18" s="20">
        <v>10</v>
      </c>
      <c r="H18" s="20">
        <v>10</v>
      </c>
      <c r="I18" s="19"/>
    </row>
    <row r="19" spans="1:9" x14ac:dyDescent="0.25">
      <c r="A19" s="32"/>
      <c r="B19" s="32"/>
      <c r="C19" s="33" t="s">
        <v>17</v>
      </c>
      <c r="D19" s="34"/>
      <c r="E19" s="34"/>
      <c r="F19" s="34"/>
      <c r="G19" s="34"/>
      <c r="H19" s="34"/>
      <c r="I19" s="19"/>
    </row>
    <row r="20" spans="1:9" ht="24" x14ac:dyDescent="0.25">
      <c r="A20" s="11" t="s">
        <v>8</v>
      </c>
      <c r="B20" s="21"/>
      <c r="C20" s="22">
        <f t="shared" ref="C20:H20" si="0">IF(C12="","x",C14+20*C15+20*C16+C17)</f>
        <v>246642.37000000002</v>
      </c>
      <c r="D20" s="22">
        <f t="shared" si="0"/>
        <v>244464</v>
      </c>
      <c r="E20" s="22">
        <f t="shared" si="0"/>
        <v>229236.04</v>
      </c>
      <c r="F20" s="22">
        <f t="shared" si="0"/>
        <v>216952.40000000002</v>
      </c>
      <c r="G20" s="22">
        <f t="shared" si="0"/>
        <v>189606.96</v>
      </c>
      <c r="H20" s="22">
        <f t="shared" si="0"/>
        <v>246083.77000000002</v>
      </c>
      <c r="I20" s="23"/>
    </row>
    <row r="21" spans="1:9" x14ac:dyDescent="0.25">
      <c r="A21" s="24" t="s">
        <v>9</v>
      </c>
      <c r="B21" s="24"/>
      <c r="C21" s="25">
        <f t="shared" ref="C21:H21" si="1">IF(C$12="","x",ROUND(MIN($C20:$H20)/C20*$B8,2))</f>
        <v>73.03</v>
      </c>
      <c r="D21" s="25">
        <f t="shared" si="1"/>
        <v>73.680000000000007</v>
      </c>
      <c r="E21" s="25">
        <f t="shared" si="1"/>
        <v>78.58</v>
      </c>
      <c r="F21" s="25">
        <f t="shared" si="1"/>
        <v>83.03</v>
      </c>
      <c r="G21" s="25">
        <f t="shared" si="1"/>
        <v>95</v>
      </c>
      <c r="H21" s="25">
        <f t="shared" si="1"/>
        <v>73.2</v>
      </c>
      <c r="I21" s="26"/>
    </row>
    <row r="22" spans="1:9" ht="32.4" customHeight="1" x14ac:dyDescent="0.25">
      <c r="A22" s="21" t="s">
        <v>10</v>
      </c>
      <c r="B22" s="11"/>
      <c r="C22" s="25">
        <f>IF(C$12="","x",ROUND(5.25-(C18*0.25),2))</f>
        <v>1</v>
      </c>
      <c r="D22" s="25">
        <f t="shared" ref="D22:H22" si="2">IF(D$12="","x",ROUND(5.25-(D18*0.25),2))</f>
        <v>4</v>
      </c>
      <c r="E22" s="25">
        <f t="shared" si="2"/>
        <v>0.25</v>
      </c>
      <c r="F22" s="25">
        <f t="shared" si="2"/>
        <v>3</v>
      </c>
      <c r="G22" s="25">
        <f t="shared" si="2"/>
        <v>2.75</v>
      </c>
      <c r="H22" s="25">
        <f t="shared" si="2"/>
        <v>2.75</v>
      </c>
      <c r="I22" s="26"/>
    </row>
    <row r="23" spans="1:9" ht="16.8" customHeight="1" x14ac:dyDescent="0.25">
      <c r="A23" s="24" t="s">
        <v>11</v>
      </c>
      <c r="B23" s="24"/>
      <c r="C23" s="25">
        <f>IF(C$12="","x",SUM(C21:C22))</f>
        <v>74.03</v>
      </c>
      <c r="D23" s="25">
        <f t="shared" ref="D23:H23" si="3">IF(D$12="","x",SUM(D21:D22))</f>
        <v>77.680000000000007</v>
      </c>
      <c r="E23" s="25">
        <f t="shared" si="3"/>
        <v>78.83</v>
      </c>
      <c r="F23" s="25">
        <f t="shared" si="3"/>
        <v>86.03</v>
      </c>
      <c r="G23" s="25">
        <f t="shared" si="3"/>
        <v>97.75</v>
      </c>
      <c r="H23" s="25">
        <f t="shared" si="3"/>
        <v>75.95</v>
      </c>
      <c r="I23" s="26"/>
    </row>
  </sheetData>
  <mergeCells count="4">
    <mergeCell ref="A1:C1"/>
    <mergeCell ref="A3:H3"/>
    <mergeCell ref="A6:G6"/>
    <mergeCell ref="A5:B5"/>
  </mergeCells>
  <conditionalFormatting sqref="C23:H23">
    <cfRule type="cellIs" dxfId="30" priority="38" operator="equal">
      <formula>MAX($C$23:$H$23)</formula>
    </cfRule>
  </conditionalFormatting>
  <pageMargins left="0.7" right="0.7" top="0.75" bottom="0.75" header="0.3" footer="0.3"/>
  <pageSetup paperSize="9" scale="78" fitToWidth="0" orientation="landscape" r:id="rId1"/>
  <rowBreaks count="1" manualBreakCount="1">
    <brk id="1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="120" zoomScaleNormal="120" workbookViewId="0">
      <selection activeCell="I19" sqref="I19"/>
    </sheetView>
  </sheetViews>
  <sheetFormatPr defaultColWidth="9.109375" defaultRowHeight="12" x14ac:dyDescent="0.25"/>
  <cols>
    <col min="1" max="1" width="33.109375" style="6" customWidth="1"/>
    <col min="2" max="2" width="11.44140625" style="6" bestFit="1" customWidth="1"/>
    <col min="3" max="4" width="18.77734375" style="6" customWidth="1"/>
    <col min="5" max="5" width="15.5546875" style="6" customWidth="1"/>
    <col min="6" max="6" width="14" style="6" bestFit="1" customWidth="1"/>
    <col min="7" max="8" width="9.109375" style="6"/>
    <col min="9" max="9" width="12.109375" style="6" bestFit="1" customWidth="1"/>
    <col min="10" max="10" width="9.109375" style="6"/>
    <col min="11" max="11" width="17.44140625" style="6" bestFit="1" customWidth="1"/>
    <col min="12" max="12" width="14.44140625" style="6" bestFit="1" customWidth="1"/>
    <col min="13" max="16384" width="9.109375" style="6"/>
  </cols>
  <sheetData>
    <row r="1" spans="1:6" x14ac:dyDescent="0.25">
      <c r="A1" s="46" t="s">
        <v>0</v>
      </c>
      <c r="B1" s="46"/>
      <c r="C1" s="46"/>
    </row>
    <row r="3" spans="1:6" ht="30" customHeight="1" x14ac:dyDescent="0.25">
      <c r="A3" s="47" t="s">
        <v>91</v>
      </c>
      <c r="B3" s="47"/>
      <c r="C3" s="47"/>
      <c r="D3" s="47"/>
      <c r="E3" s="7"/>
      <c r="F3" s="7"/>
    </row>
    <row r="5" spans="1:6" ht="57" customHeight="1" x14ac:dyDescent="0.25">
      <c r="A5" s="49" t="s">
        <v>92</v>
      </c>
      <c r="B5" s="49"/>
      <c r="C5" s="43">
        <v>223878.39999999999</v>
      </c>
      <c r="D5" s="8"/>
    </row>
    <row r="6" spans="1:6" x14ac:dyDescent="0.25">
      <c r="A6" s="48" t="s">
        <v>2</v>
      </c>
      <c r="B6" s="48"/>
      <c r="C6" s="48"/>
      <c r="D6" s="48"/>
    </row>
    <row r="7" spans="1:6" x14ac:dyDescent="0.25">
      <c r="A7" s="9" t="s">
        <v>15</v>
      </c>
      <c r="B7" s="9" t="s">
        <v>16</v>
      </c>
      <c r="D7" s="10"/>
    </row>
    <row r="8" spans="1:6" x14ac:dyDescent="0.25">
      <c r="A8" s="11" t="s">
        <v>8</v>
      </c>
      <c r="B8" s="12">
        <v>95</v>
      </c>
      <c r="D8" s="10"/>
    </row>
    <row r="9" spans="1:6" ht="24" x14ac:dyDescent="0.25">
      <c r="A9" s="11" t="s">
        <v>10</v>
      </c>
      <c r="B9" s="12">
        <v>5</v>
      </c>
    </row>
    <row r="10" spans="1:6" x14ac:dyDescent="0.25">
      <c r="A10" s="13" t="s">
        <v>1</v>
      </c>
      <c r="B10" s="13"/>
    </row>
    <row r="12" spans="1:6" ht="36" x14ac:dyDescent="0.25">
      <c r="A12" s="14" t="s">
        <v>3</v>
      </c>
      <c r="B12" s="14"/>
      <c r="C12" s="15" t="s">
        <v>20</v>
      </c>
      <c r="D12" s="15" t="s">
        <v>31</v>
      </c>
      <c r="E12" s="16"/>
    </row>
    <row r="13" spans="1:6" x14ac:dyDescent="0.25">
      <c r="A13" s="14"/>
      <c r="B13" s="14"/>
      <c r="C13" s="14" t="s">
        <v>13</v>
      </c>
      <c r="D13" s="14"/>
      <c r="E13" s="16"/>
    </row>
    <row r="14" spans="1:6" ht="24" x14ac:dyDescent="0.25">
      <c r="A14" s="32" t="s">
        <v>6</v>
      </c>
      <c r="B14" s="32"/>
      <c r="C14" s="18">
        <v>223651.86</v>
      </c>
      <c r="D14" s="18">
        <v>237104.64000000001</v>
      </c>
      <c r="E14" s="19"/>
    </row>
    <row r="15" spans="1:6" ht="48" customHeight="1" x14ac:dyDescent="0.25">
      <c r="A15" s="32" t="s">
        <v>4</v>
      </c>
      <c r="B15" s="32"/>
      <c r="C15" s="17">
        <v>24.6</v>
      </c>
      <c r="D15" s="17">
        <v>21.03</v>
      </c>
      <c r="E15" s="19"/>
    </row>
    <row r="16" spans="1:6" ht="29.4" customHeight="1" x14ac:dyDescent="0.25">
      <c r="A16" s="32" t="s">
        <v>5</v>
      </c>
      <c r="B16" s="32"/>
      <c r="C16" s="17">
        <v>25.46</v>
      </c>
      <c r="D16" s="17">
        <v>21.03</v>
      </c>
      <c r="E16" s="19"/>
    </row>
    <row r="17" spans="1:5" ht="33" customHeight="1" x14ac:dyDescent="0.25">
      <c r="A17" s="32" t="s">
        <v>7</v>
      </c>
      <c r="B17" s="32"/>
      <c r="C17" s="17">
        <v>4582.9799999999996</v>
      </c>
      <c r="D17" s="17">
        <v>3828.01</v>
      </c>
      <c r="E17" s="19"/>
    </row>
    <row r="18" spans="1:5" x14ac:dyDescent="0.25">
      <c r="A18" s="32" t="s">
        <v>14</v>
      </c>
      <c r="B18" s="32"/>
      <c r="C18" s="20">
        <v>20</v>
      </c>
      <c r="D18" s="20">
        <v>10</v>
      </c>
      <c r="E18" s="19"/>
    </row>
    <row r="19" spans="1:5" x14ac:dyDescent="0.25">
      <c r="A19" s="32"/>
      <c r="B19" s="32"/>
      <c r="C19" s="33" t="s">
        <v>17</v>
      </c>
      <c r="D19" s="34"/>
      <c r="E19" s="19"/>
    </row>
    <row r="20" spans="1:5" x14ac:dyDescent="0.25">
      <c r="A20" s="11" t="s">
        <v>8</v>
      </c>
      <c r="B20" s="21"/>
      <c r="C20" s="22">
        <f t="shared" ref="C20:D20" si="0">IF(C12="","x",C14+20*C15+20*C16+C17)</f>
        <v>229236.04</v>
      </c>
      <c r="D20" s="22">
        <f t="shared" si="0"/>
        <v>241773.85000000003</v>
      </c>
      <c r="E20" s="23"/>
    </row>
    <row r="21" spans="1:5" x14ac:dyDescent="0.25">
      <c r="A21" s="24" t="s">
        <v>9</v>
      </c>
      <c r="B21" s="24"/>
      <c r="C21" s="25">
        <f>IF(C$12="","x",ROUND(MIN($C20:$D20)/C20*$B8,2))</f>
        <v>95</v>
      </c>
      <c r="D21" s="25">
        <f>IF(D$12="","x",ROUND(MIN($C20:$D20)/D20*$B8,2))</f>
        <v>90.07</v>
      </c>
      <c r="E21" s="26"/>
    </row>
    <row r="22" spans="1:5" ht="28.2" customHeight="1" x14ac:dyDescent="0.25">
      <c r="A22" s="21" t="s">
        <v>10</v>
      </c>
      <c r="B22" s="11"/>
      <c r="C22" s="25">
        <f>IF(C$12="","x",ROUND(5.25-(C18*0.25),2))</f>
        <v>0.25</v>
      </c>
      <c r="D22" s="25">
        <f t="shared" ref="D22" si="1">IF(D$12="","x",ROUND(5.25-(D18*0.25),2))</f>
        <v>2.75</v>
      </c>
      <c r="E22" s="26"/>
    </row>
    <row r="23" spans="1:5" x14ac:dyDescent="0.25">
      <c r="A23" s="24" t="s">
        <v>11</v>
      </c>
      <c r="B23" s="24"/>
      <c r="C23" s="25">
        <f>IF(C$12="","x",SUM(C21:C22))</f>
        <v>95.25</v>
      </c>
      <c r="D23" s="25">
        <f t="shared" ref="D23" si="2">IF(D$12="","x",SUM(D21:D22))</f>
        <v>92.82</v>
      </c>
      <c r="E23" s="26"/>
    </row>
  </sheetData>
  <mergeCells count="4">
    <mergeCell ref="A1:C1"/>
    <mergeCell ref="A3:D3"/>
    <mergeCell ref="A6:D6"/>
    <mergeCell ref="A5:B5"/>
  </mergeCells>
  <conditionalFormatting sqref="C23:D23">
    <cfRule type="cellIs" dxfId="29" priority="37" operator="equal">
      <formula>MAX($C$23:$D$23)</formula>
    </cfRule>
  </conditionalFormatting>
  <pageMargins left="0.7" right="0.7" top="0.75" bottom="0.75" header="0.3" footer="0.3"/>
  <pageSetup paperSize="9" scale="96" fitToWidth="0" orientation="landscape" r:id="rId1"/>
  <rowBreaks count="1" manualBreakCount="1">
    <brk id="1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="120" zoomScaleNormal="120" workbookViewId="0">
      <selection activeCell="E31" sqref="E31"/>
    </sheetView>
  </sheetViews>
  <sheetFormatPr defaultColWidth="9.109375" defaultRowHeight="12" x14ac:dyDescent="0.25"/>
  <cols>
    <col min="1" max="1" width="37.33203125" style="6" customWidth="1"/>
    <col min="2" max="2" width="10.5546875" style="6" customWidth="1"/>
    <col min="3" max="3" width="19.109375" style="6" customWidth="1"/>
    <col min="4" max="4" width="15.5546875" style="6" customWidth="1"/>
    <col min="5" max="5" width="14" style="6" bestFit="1" customWidth="1"/>
    <col min="6" max="7" width="9.109375" style="6"/>
    <col min="8" max="8" width="12.109375" style="6" bestFit="1" customWidth="1"/>
    <col min="9" max="9" width="9.109375" style="6"/>
    <col min="10" max="10" width="17.44140625" style="6" bestFit="1" customWidth="1"/>
    <col min="11" max="11" width="14.44140625" style="6" bestFit="1" customWidth="1"/>
    <col min="12" max="16384" width="9.109375" style="6"/>
  </cols>
  <sheetData>
    <row r="1" spans="1:5" x14ac:dyDescent="0.25">
      <c r="A1" s="46" t="s">
        <v>0</v>
      </c>
      <c r="B1" s="46"/>
      <c r="C1" s="46"/>
    </row>
    <row r="3" spans="1:5" ht="30" customHeight="1" x14ac:dyDescent="0.25">
      <c r="A3" s="47" t="s">
        <v>90</v>
      </c>
      <c r="B3" s="47"/>
      <c r="C3" s="47"/>
      <c r="D3" s="7"/>
      <c r="E3" s="7"/>
    </row>
    <row r="5" spans="1:5" ht="26.4" customHeight="1" x14ac:dyDescent="0.25">
      <c r="A5" s="49" t="s">
        <v>89</v>
      </c>
      <c r="B5" s="49"/>
      <c r="C5" s="43">
        <v>223878.39999999999</v>
      </c>
    </row>
    <row r="6" spans="1:5" x14ac:dyDescent="0.25">
      <c r="A6" s="48" t="s">
        <v>2</v>
      </c>
      <c r="B6" s="48"/>
      <c r="C6" s="48"/>
    </row>
    <row r="7" spans="1:5" x14ac:dyDescent="0.25">
      <c r="A7" s="9" t="s">
        <v>15</v>
      </c>
      <c r="B7" s="9" t="s">
        <v>16</v>
      </c>
    </row>
    <row r="8" spans="1:5" x14ac:dyDescent="0.25">
      <c r="A8" s="11" t="s">
        <v>8</v>
      </c>
      <c r="B8" s="12">
        <v>95</v>
      </c>
    </row>
    <row r="9" spans="1:5" ht="25.8" customHeight="1" x14ac:dyDescent="0.25">
      <c r="A9" s="11" t="s">
        <v>10</v>
      </c>
      <c r="B9" s="12">
        <v>5</v>
      </c>
    </row>
    <row r="10" spans="1:5" x14ac:dyDescent="0.25">
      <c r="A10" s="13" t="s">
        <v>1</v>
      </c>
      <c r="B10" s="13"/>
    </row>
    <row r="12" spans="1:5" ht="36" x14ac:dyDescent="0.25">
      <c r="A12" s="14" t="s">
        <v>3</v>
      </c>
      <c r="B12" s="14"/>
      <c r="C12" s="15" t="s">
        <v>20</v>
      </c>
      <c r="D12" s="16"/>
    </row>
    <row r="13" spans="1:5" x14ac:dyDescent="0.25">
      <c r="A13" s="14"/>
      <c r="B13" s="14"/>
      <c r="C13" s="14" t="s">
        <v>13</v>
      </c>
      <c r="D13" s="16"/>
    </row>
    <row r="14" spans="1:5" ht="31.2" customHeight="1" x14ac:dyDescent="0.25">
      <c r="A14" s="32" t="s">
        <v>6</v>
      </c>
      <c r="B14" s="32"/>
      <c r="C14" s="18">
        <v>83718.179999999993</v>
      </c>
      <c r="D14" s="19"/>
    </row>
    <row r="15" spans="1:5" ht="39.6" customHeight="1" x14ac:dyDescent="0.25">
      <c r="A15" s="32" t="s">
        <v>4</v>
      </c>
      <c r="B15" s="32"/>
      <c r="C15" s="17">
        <v>24.6</v>
      </c>
      <c r="D15" s="19"/>
    </row>
    <row r="16" spans="1:5" ht="28.2" customHeight="1" x14ac:dyDescent="0.25">
      <c r="A16" s="32" t="s">
        <v>5</v>
      </c>
      <c r="B16" s="32"/>
      <c r="C16" s="17">
        <v>25.46</v>
      </c>
      <c r="D16" s="19"/>
    </row>
    <row r="17" spans="1:4" ht="25.8" customHeight="1" x14ac:dyDescent="0.25">
      <c r="A17" s="32" t="s">
        <v>7</v>
      </c>
      <c r="B17" s="32"/>
      <c r="C17" s="17">
        <v>4582.9799999999996</v>
      </c>
      <c r="D17" s="19"/>
    </row>
    <row r="18" spans="1:4" x14ac:dyDescent="0.25">
      <c r="A18" s="32" t="s">
        <v>14</v>
      </c>
      <c r="B18" s="32"/>
      <c r="C18" s="20">
        <v>20</v>
      </c>
      <c r="D18" s="19"/>
    </row>
    <row r="19" spans="1:4" x14ac:dyDescent="0.25">
      <c r="A19" s="32"/>
      <c r="B19" s="32"/>
      <c r="C19" s="33" t="s">
        <v>17</v>
      </c>
      <c r="D19" s="19"/>
    </row>
    <row r="20" spans="1:4" ht="16.8" customHeight="1" x14ac:dyDescent="0.25">
      <c r="A20" s="11" t="s">
        <v>8</v>
      </c>
      <c r="B20" s="21"/>
      <c r="C20" s="22">
        <f>IF(C12="","x",C14+20*C15+20*C16+C17)</f>
        <v>89302.359999999986</v>
      </c>
      <c r="D20" s="23"/>
    </row>
    <row r="21" spans="1:4" x14ac:dyDescent="0.25">
      <c r="A21" s="24" t="s">
        <v>9</v>
      </c>
      <c r="B21" s="24"/>
      <c r="C21" s="25">
        <f>IF(C$12="","x",ROUND(MIN($C20:$C20)/C20*$B8,2))</f>
        <v>95</v>
      </c>
      <c r="D21" s="26"/>
    </row>
    <row r="22" spans="1:4" ht="35.4" customHeight="1" x14ac:dyDescent="0.25">
      <c r="A22" s="21" t="s">
        <v>10</v>
      </c>
      <c r="B22" s="11"/>
      <c r="C22" s="25">
        <f>IF(C$12="","x",ROUND(5.25-(C18*0.25),2))</f>
        <v>0.25</v>
      </c>
      <c r="D22" s="26"/>
    </row>
    <row r="23" spans="1:4" x14ac:dyDescent="0.25">
      <c r="A23" s="24" t="s">
        <v>11</v>
      </c>
      <c r="B23" s="24"/>
      <c r="C23" s="25">
        <f>IF(C$12="","x",SUM(C21:C22))</f>
        <v>95.25</v>
      </c>
      <c r="D23" s="26"/>
    </row>
  </sheetData>
  <mergeCells count="4">
    <mergeCell ref="A1:C1"/>
    <mergeCell ref="A3:C3"/>
    <mergeCell ref="A6:C6"/>
    <mergeCell ref="A5:B5"/>
  </mergeCells>
  <conditionalFormatting sqref="C23">
    <cfRule type="cellIs" dxfId="28" priority="36" operator="equal">
      <formula>MAX($C$23:$C$23)</formula>
    </cfRule>
  </conditionalFormatting>
  <pageMargins left="0.7" right="0.7" top="0.75" bottom="0.75" header="0.3" footer="0.3"/>
  <pageSetup paperSize="9" scale="96" fitToWidth="0" orientation="landscape" r:id="rId1"/>
  <rowBreaks count="1" manualBreakCount="1">
    <brk id="1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zoomScale="120" zoomScaleNormal="120" workbookViewId="0">
      <selection activeCell="A25" sqref="A25:F31"/>
    </sheetView>
  </sheetViews>
  <sheetFormatPr defaultColWidth="9.109375" defaultRowHeight="12" x14ac:dyDescent="0.25"/>
  <cols>
    <col min="1" max="1" width="31.33203125" style="6" customWidth="1"/>
    <col min="2" max="2" width="10.21875" style="6" customWidth="1"/>
    <col min="3" max="3" width="16" style="6" customWidth="1"/>
    <col min="4" max="4" width="15.77734375" style="6" customWidth="1"/>
    <col min="5" max="5" width="11.44140625" style="6" bestFit="1" customWidth="1"/>
    <col min="6" max="6" width="16.44140625" style="6" customWidth="1"/>
    <col min="7" max="7" width="15.5546875" style="6" customWidth="1"/>
    <col min="8" max="8" width="14" style="6" bestFit="1" customWidth="1"/>
    <col min="9" max="10" width="9.109375" style="6"/>
    <col min="11" max="11" width="12.109375" style="6" bestFit="1" customWidth="1"/>
    <col min="12" max="12" width="9.109375" style="6"/>
    <col min="13" max="13" width="17.44140625" style="6" bestFit="1" customWidth="1"/>
    <col min="14" max="14" width="14.44140625" style="6" bestFit="1" customWidth="1"/>
    <col min="15" max="16384" width="9.109375" style="6"/>
  </cols>
  <sheetData>
    <row r="1" spans="1:8" x14ac:dyDescent="0.25">
      <c r="A1" s="46" t="s">
        <v>0</v>
      </c>
      <c r="B1" s="46"/>
      <c r="C1" s="46"/>
    </row>
    <row r="3" spans="1:8" ht="30" customHeight="1" x14ac:dyDescent="0.25">
      <c r="A3" s="47" t="s">
        <v>87</v>
      </c>
      <c r="B3" s="47"/>
      <c r="C3" s="47"/>
      <c r="D3" s="47"/>
      <c r="E3" s="47"/>
      <c r="F3" s="47"/>
      <c r="G3" s="7"/>
      <c r="H3" s="7"/>
    </row>
    <row r="5" spans="1:8" ht="35.4" customHeight="1" x14ac:dyDescent="0.25">
      <c r="A5" s="49" t="s">
        <v>88</v>
      </c>
      <c r="B5" s="49"/>
      <c r="C5" s="43">
        <v>275254.61</v>
      </c>
      <c r="D5" s="8"/>
      <c r="F5" s="8"/>
    </row>
    <row r="6" spans="1:8" x14ac:dyDescent="0.25">
      <c r="A6" s="48" t="s">
        <v>2</v>
      </c>
      <c r="B6" s="48"/>
      <c r="C6" s="48"/>
      <c r="D6" s="48"/>
      <c r="E6" s="48"/>
      <c r="F6" s="48"/>
    </row>
    <row r="7" spans="1:8" x14ac:dyDescent="0.25">
      <c r="A7" s="9" t="s">
        <v>15</v>
      </c>
      <c r="B7" s="9" t="s">
        <v>16</v>
      </c>
      <c r="D7" s="39"/>
      <c r="E7" s="39"/>
      <c r="F7" s="39"/>
    </row>
    <row r="8" spans="1:8" ht="24" x14ac:dyDescent="0.25">
      <c r="A8" s="11" t="s">
        <v>8</v>
      </c>
      <c r="B8" s="12">
        <v>95</v>
      </c>
      <c r="D8" s="39"/>
      <c r="E8" s="39"/>
      <c r="F8" s="39"/>
    </row>
    <row r="9" spans="1:8" ht="24" x14ac:dyDescent="0.25">
      <c r="A9" s="11" t="s">
        <v>10</v>
      </c>
      <c r="B9" s="12">
        <v>5</v>
      </c>
    </row>
    <row r="10" spans="1:8" x14ac:dyDescent="0.25">
      <c r="A10" s="38" t="s">
        <v>1</v>
      </c>
      <c r="B10" s="38"/>
    </row>
    <row r="12" spans="1:8" ht="86.4" customHeight="1" x14ac:dyDescent="0.25">
      <c r="A12" s="14" t="s">
        <v>3</v>
      </c>
      <c r="B12" s="14"/>
      <c r="C12" s="15" t="s">
        <v>28</v>
      </c>
      <c r="D12" s="15" t="s">
        <v>20</v>
      </c>
      <c r="E12" s="15" t="s">
        <v>31</v>
      </c>
      <c r="F12" s="15" t="s">
        <v>27</v>
      </c>
      <c r="G12" s="16"/>
    </row>
    <row r="13" spans="1:8" x14ac:dyDescent="0.25">
      <c r="A13" s="14"/>
      <c r="B13" s="14"/>
      <c r="C13" s="14" t="s">
        <v>13</v>
      </c>
      <c r="D13" s="14"/>
      <c r="E13" s="14"/>
      <c r="F13" s="14"/>
      <c r="G13" s="16"/>
    </row>
    <row r="14" spans="1:8" ht="30.6" customHeight="1" x14ac:dyDescent="0.25">
      <c r="A14" s="32" t="s">
        <v>6</v>
      </c>
      <c r="B14" s="32"/>
      <c r="C14" s="18">
        <v>300123.12</v>
      </c>
      <c r="D14" s="18">
        <v>278953.14</v>
      </c>
      <c r="E14" s="18">
        <v>266490.48</v>
      </c>
      <c r="F14" s="18">
        <v>364623.6</v>
      </c>
      <c r="G14" s="19"/>
    </row>
    <row r="15" spans="1:8" ht="54" customHeight="1" x14ac:dyDescent="0.25">
      <c r="A15" s="32" t="s">
        <v>4</v>
      </c>
      <c r="B15" s="32"/>
      <c r="C15" s="17">
        <v>61.5</v>
      </c>
      <c r="D15" s="17">
        <v>24.6</v>
      </c>
      <c r="E15" s="17">
        <v>21.03</v>
      </c>
      <c r="F15" s="17">
        <v>31.97</v>
      </c>
      <c r="G15" s="19"/>
    </row>
    <row r="16" spans="1:8" ht="29.4" customHeight="1" x14ac:dyDescent="0.25">
      <c r="A16" s="32" t="s">
        <v>5</v>
      </c>
      <c r="B16" s="32"/>
      <c r="C16" s="17">
        <v>27.66</v>
      </c>
      <c r="D16" s="17">
        <v>25.46</v>
      </c>
      <c r="E16" s="17">
        <v>21.03</v>
      </c>
      <c r="F16" s="17">
        <v>31.97</v>
      </c>
      <c r="G16" s="19"/>
    </row>
    <row r="17" spans="1:7" ht="37.200000000000003" customHeight="1" x14ac:dyDescent="0.25">
      <c r="A17" s="32" t="s">
        <v>7</v>
      </c>
      <c r="B17" s="32"/>
      <c r="C17" s="17">
        <v>4973.41</v>
      </c>
      <c r="D17" s="17">
        <v>4582.9799999999996</v>
      </c>
      <c r="E17" s="17">
        <v>3828.01</v>
      </c>
      <c r="F17" s="17">
        <v>5370.96</v>
      </c>
      <c r="G17" s="19"/>
    </row>
    <row r="18" spans="1:7" x14ac:dyDescent="0.25">
      <c r="A18" s="32" t="s">
        <v>14</v>
      </c>
      <c r="B18" s="32"/>
      <c r="C18" s="20">
        <v>17</v>
      </c>
      <c r="D18" s="20">
        <v>10</v>
      </c>
      <c r="E18" s="20">
        <v>10</v>
      </c>
      <c r="F18" s="20">
        <v>10</v>
      </c>
      <c r="G18" s="19"/>
    </row>
    <row r="19" spans="1:7" x14ac:dyDescent="0.25">
      <c r="A19" s="32"/>
      <c r="B19" s="32"/>
      <c r="C19" s="33" t="s">
        <v>17</v>
      </c>
      <c r="D19" s="34"/>
      <c r="E19" s="34"/>
      <c r="F19" s="34"/>
      <c r="G19" s="19"/>
    </row>
    <row r="20" spans="1:7" ht="24" x14ac:dyDescent="0.25">
      <c r="A20" s="11" t="s">
        <v>8</v>
      </c>
      <c r="B20" s="21"/>
      <c r="C20" s="22">
        <f t="shared" ref="C20:F20" si="0">IF(C12="","x",C14+20*C15+20*C16+C17)</f>
        <v>306879.73</v>
      </c>
      <c r="D20" s="22">
        <f t="shared" si="0"/>
        <v>284537.32</v>
      </c>
      <c r="E20" s="22">
        <f t="shared" si="0"/>
        <v>271159.68999999994</v>
      </c>
      <c r="F20" s="22">
        <f t="shared" si="0"/>
        <v>371273.36000000004</v>
      </c>
      <c r="G20" s="23"/>
    </row>
    <row r="21" spans="1:7" x14ac:dyDescent="0.25">
      <c r="A21" s="24" t="s">
        <v>9</v>
      </c>
      <c r="B21" s="24"/>
      <c r="C21" s="25">
        <f>IF(C$12="","x",ROUND(MIN($C20:$F20)/C20*$B8,2))</f>
        <v>83.94</v>
      </c>
      <c r="D21" s="25">
        <f>IF(D$12="","x",ROUND(MIN($C20:$F20)/D20*$B8,2))</f>
        <v>90.53</v>
      </c>
      <c r="E21" s="25">
        <f>IF(E$12="","x",ROUND(MIN($C20:$F20)/E20*$B8,2))</f>
        <v>95</v>
      </c>
      <c r="F21" s="25">
        <f>IF(F$12="","x",ROUND(MIN($C20:$F20)/F20*$B8,2))</f>
        <v>69.38</v>
      </c>
      <c r="G21" s="26"/>
    </row>
    <row r="22" spans="1:7" ht="25.8" customHeight="1" x14ac:dyDescent="0.25">
      <c r="A22" s="21" t="s">
        <v>10</v>
      </c>
      <c r="B22" s="11"/>
      <c r="C22" s="25">
        <f>IF(C$12="","x",ROUND(5.25-(C18*0.25),2))</f>
        <v>1</v>
      </c>
      <c r="D22" s="25">
        <f t="shared" ref="D22:F22" si="1">IF(D$12="","x",ROUND(5.25-(D18*0.25),2))</f>
        <v>2.75</v>
      </c>
      <c r="E22" s="25">
        <f t="shared" si="1"/>
        <v>2.75</v>
      </c>
      <c r="F22" s="25">
        <f t="shared" si="1"/>
        <v>2.75</v>
      </c>
      <c r="G22" s="26"/>
    </row>
    <row r="23" spans="1:7" ht="13.8" customHeight="1" x14ac:dyDescent="0.25">
      <c r="A23" s="24" t="s">
        <v>11</v>
      </c>
      <c r="B23" s="24"/>
      <c r="C23" s="25">
        <f>IF(C$12="","x",SUM(C21:C22))</f>
        <v>84.94</v>
      </c>
      <c r="D23" s="25">
        <f t="shared" ref="D23:F23" si="2">IF(D$12="","x",SUM(D21:D22))</f>
        <v>93.28</v>
      </c>
      <c r="E23" s="25">
        <f t="shared" si="2"/>
        <v>97.75</v>
      </c>
      <c r="F23" s="25">
        <f t="shared" si="2"/>
        <v>72.13</v>
      </c>
      <c r="G23" s="26"/>
    </row>
  </sheetData>
  <mergeCells count="4">
    <mergeCell ref="A1:C1"/>
    <mergeCell ref="A3:F3"/>
    <mergeCell ref="A6:F6"/>
    <mergeCell ref="A5:B5"/>
  </mergeCells>
  <conditionalFormatting sqref="C23:F23">
    <cfRule type="cellIs" dxfId="27" priority="35" operator="equal">
      <formula>MAX($C$23:$F$23)</formula>
    </cfRule>
  </conditionalFormatting>
  <pageMargins left="0.7" right="0.7" top="0.75" bottom="0.75" header="0.3" footer="0.3"/>
  <pageSetup paperSize="9" scale="84" fitToWidth="0" orientation="landscape" r:id="rId1"/>
  <rowBreaks count="1" manualBreakCount="1">
    <brk id="1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opLeftCell="A7" zoomScale="120" zoomScaleNormal="120" workbookViewId="0">
      <selection activeCell="I35" sqref="I35"/>
    </sheetView>
  </sheetViews>
  <sheetFormatPr defaultColWidth="9.109375" defaultRowHeight="12" x14ac:dyDescent="0.25"/>
  <cols>
    <col min="1" max="1" width="28.77734375" style="6" customWidth="1"/>
    <col min="2" max="2" width="11.44140625" style="6" bestFit="1" customWidth="1"/>
    <col min="3" max="3" width="14.88671875" style="6" customWidth="1"/>
    <col min="4" max="4" width="15.6640625" style="6" customWidth="1"/>
    <col min="5" max="5" width="14.88671875" style="6" customWidth="1"/>
    <col min="6" max="6" width="13.44140625" style="6" customWidth="1"/>
    <col min="7" max="7" width="12.77734375" style="6" customWidth="1"/>
    <col min="8" max="8" width="15.5546875" style="6" customWidth="1"/>
    <col min="9" max="9" width="14" style="6" bestFit="1" customWidth="1"/>
    <col min="10" max="11" width="9.109375" style="6"/>
    <col min="12" max="12" width="12.109375" style="6" bestFit="1" customWidth="1"/>
    <col min="13" max="13" width="9.109375" style="6"/>
    <col min="14" max="14" width="17.44140625" style="6" bestFit="1" customWidth="1"/>
    <col min="15" max="15" width="14.44140625" style="6" bestFit="1" customWidth="1"/>
    <col min="16" max="16384" width="9.109375" style="6"/>
  </cols>
  <sheetData>
    <row r="1" spans="1:9" x14ac:dyDescent="0.25">
      <c r="A1" s="46" t="s">
        <v>0</v>
      </c>
      <c r="B1" s="46"/>
      <c r="C1" s="46"/>
    </row>
    <row r="3" spans="1:9" ht="30" customHeight="1" x14ac:dyDescent="0.25">
      <c r="A3" s="47" t="s">
        <v>85</v>
      </c>
      <c r="B3" s="47"/>
      <c r="C3" s="47"/>
      <c r="D3" s="47"/>
      <c r="E3" s="47"/>
      <c r="F3" s="47"/>
      <c r="G3" s="47"/>
      <c r="H3" s="7"/>
      <c r="I3" s="7"/>
    </row>
    <row r="5" spans="1:9" ht="36" customHeight="1" x14ac:dyDescent="0.25">
      <c r="A5" s="49" t="s">
        <v>86</v>
      </c>
      <c r="B5" s="49"/>
      <c r="C5" s="43">
        <v>223878.39999999999</v>
      </c>
      <c r="D5" s="8"/>
      <c r="F5" s="8"/>
    </row>
    <row r="6" spans="1:9" x14ac:dyDescent="0.25">
      <c r="A6" s="48" t="s">
        <v>2</v>
      </c>
      <c r="B6" s="48"/>
      <c r="C6" s="48"/>
      <c r="D6" s="48"/>
      <c r="E6" s="48"/>
      <c r="F6" s="48"/>
      <c r="G6" s="48"/>
    </row>
    <row r="7" spans="1:9" x14ac:dyDescent="0.25">
      <c r="A7" s="9" t="s">
        <v>15</v>
      </c>
      <c r="B7" s="9" t="s">
        <v>16</v>
      </c>
      <c r="D7" s="10"/>
      <c r="E7" s="10"/>
      <c r="F7" s="10"/>
      <c r="G7" s="10"/>
    </row>
    <row r="8" spans="1:9" ht="24" x14ac:dyDescent="0.25">
      <c r="A8" s="11" t="s">
        <v>8</v>
      </c>
      <c r="B8" s="12">
        <v>95</v>
      </c>
      <c r="D8" s="10"/>
      <c r="E8" s="10"/>
      <c r="F8" s="10"/>
      <c r="G8" s="10"/>
    </row>
    <row r="9" spans="1:9" ht="24" x14ac:dyDescent="0.25">
      <c r="A9" s="11" t="s">
        <v>10</v>
      </c>
      <c r="B9" s="12">
        <v>5</v>
      </c>
    </row>
    <row r="10" spans="1:9" x14ac:dyDescent="0.25">
      <c r="A10" s="13" t="s">
        <v>1</v>
      </c>
      <c r="B10" s="13"/>
    </row>
    <row r="12" spans="1:9" ht="94.8" customHeight="1" x14ac:dyDescent="0.25">
      <c r="A12" s="14" t="s">
        <v>3</v>
      </c>
      <c r="B12" s="14"/>
      <c r="C12" s="15" t="s">
        <v>28</v>
      </c>
      <c r="D12" s="15" t="s">
        <v>30</v>
      </c>
      <c r="E12" s="15" t="s">
        <v>20</v>
      </c>
      <c r="F12" s="15" t="s">
        <v>24</v>
      </c>
      <c r="G12" s="15" t="s">
        <v>25</v>
      </c>
      <c r="H12" s="16"/>
    </row>
    <row r="13" spans="1:9" x14ac:dyDescent="0.25">
      <c r="A13" s="14"/>
      <c r="B13" s="14"/>
      <c r="C13" s="14" t="s">
        <v>13</v>
      </c>
      <c r="D13" s="14"/>
      <c r="E13" s="14"/>
      <c r="F13" s="14"/>
      <c r="G13" s="15"/>
      <c r="H13" s="16"/>
    </row>
    <row r="14" spans="1:9" ht="24" x14ac:dyDescent="0.25">
      <c r="A14" s="32" t="s">
        <v>6</v>
      </c>
      <c r="B14" s="32"/>
      <c r="C14" s="18">
        <v>256632.48</v>
      </c>
      <c r="D14" s="18">
        <v>238240.2</v>
      </c>
      <c r="E14" s="18">
        <v>223651.86</v>
      </c>
      <c r="F14" s="18">
        <v>199506</v>
      </c>
      <c r="G14" s="18">
        <v>230639.76</v>
      </c>
      <c r="H14" s="19"/>
    </row>
    <row r="15" spans="1:9" ht="50.4" customHeight="1" x14ac:dyDescent="0.25">
      <c r="A15" s="32" t="s">
        <v>4</v>
      </c>
      <c r="B15" s="32"/>
      <c r="C15" s="17">
        <v>61.5</v>
      </c>
      <c r="D15" s="17">
        <v>29.52</v>
      </c>
      <c r="E15" s="17">
        <v>24.6</v>
      </c>
      <c r="F15" s="17">
        <v>23.37</v>
      </c>
      <c r="G15" s="17">
        <v>21.03</v>
      </c>
      <c r="H15" s="19"/>
    </row>
    <row r="16" spans="1:9" ht="36" customHeight="1" x14ac:dyDescent="0.25">
      <c r="A16" s="32" t="s">
        <v>5</v>
      </c>
      <c r="B16" s="32"/>
      <c r="C16" s="17">
        <v>27.66</v>
      </c>
      <c r="D16" s="17">
        <v>29.52</v>
      </c>
      <c r="E16" s="17">
        <v>25.46</v>
      </c>
      <c r="F16" s="17">
        <v>23.37</v>
      </c>
      <c r="G16" s="17">
        <v>21.03</v>
      </c>
      <c r="H16" s="19"/>
    </row>
    <row r="17" spans="1:8" ht="39.6" customHeight="1" x14ac:dyDescent="0.25">
      <c r="A17" s="32" t="s">
        <v>7</v>
      </c>
      <c r="B17" s="32"/>
      <c r="C17" s="17">
        <v>4973.41</v>
      </c>
      <c r="D17" s="17">
        <v>5043</v>
      </c>
      <c r="E17" s="17">
        <v>4582.9799999999996</v>
      </c>
      <c r="F17" s="17">
        <v>3926.16</v>
      </c>
      <c r="G17" s="17">
        <v>3828.01</v>
      </c>
      <c r="H17" s="19"/>
    </row>
    <row r="18" spans="1:8" ht="24" x14ac:dyDescent="0.25">
      <c r="A18" s="32" t="s">
        <v>14</v>
      </c>
      <c r="B18" s="32"/>
      <c r="C18" s="20">
        <v>17</v>
      </c>
      <c r="D18" s="20">
        <v>20</v>
      </c>
      <c r="E18" s="20">
        <v>15</v>
      </c>
      <c r="F18" s="20">
        <v>15</v>
      </c>
      <c r="G18" s="20">
        <v>10</v>
      </c>
      <c r="H18" s="19"/>
    </row>
    <row r="19" spans="1:8" x14ac:dyDescent="0.25">
      <c r="A19" s="32"/>
      <c r="B19" s="32"/>
      <c r="C19" s="33" t="s">
        <v>17</v>
      </c>
      <c r="D19" s="34"/>
      <c r="E19" s="34"/>
      <c r="F19" s="34"/>
      <c r="G19" s="34"/>
      <c r="H19" s="19"/>
    </row>
    <row r="20" spans="1:8" ht="24" x14ac:dyDescent="0.25">
      <c r="A20" s="11" t="s">
        <v>8</v>
      </c>
      <c r="B20" s="21"/>
      <c r="C20" s="22">
        <f t="shared" ref="C20:G20" si="0">IF(C12="","x",C14+20*C15+20*C16+C17)</f>
        <v>263389.09000000003</v>
      </c>
      <c r="D20" s="22">
        <f t="shared" si="0"/>
        <v>244464</v>
      </c>
      <c r="E20" s="22">
        <f t="shared" si="0"/>
        <v>229236.04</v>
      </c>
      <c r="F20" s="22">
        <f t="shared" si="0"/>
        <v>204366.96</v>
      </c>
      <c r="G20" s="22">
        <f t="shared" si="0"/>
        <v>235308.97000000003</v>
      </c>
      <c r="H20" s="23"/>
    </row>
    <row r="21" spans="1:8" x14ac:dyDescent="0.25">
      <c r="A21" s="24" t="s">
        <v>9</v>
      </c>
      <c r="B21" s="24"/>
      <c r="C21" s="25">
        <f>IF(C$12="","x",ROUND(MIN($C20:$G20)/C20*$B8,2))</f>
        <v>73.709999999999994</v>
      </c>
      <c r="D21" s="25">
        <f>IF(D$12="","x",ROUND(MIN($C20:$G20)/D20*$B8,2))</f>
        <v>79.42</v>
      </c>
      <c r="E21" s="25">
        <f>IF(E$12="","x",ROUND(MIN($C20:$G20)/E20*$B8,2))</f>
        <v>84.69</v>
      </c>
      <c r="F21" s="25">
        <f>IF(F$12="","x",ROUND(MIN($C20:$G20)/F20*$B8,2))</f>
        <v>95</v>
      </c>
      <c r="G21" s="25">
        <f>IF(G$12="","x",ROUND(MIN($C20:$G20)/G20*$B8,2))</f>
        <v>82.51</v>
      </c>
      <c r="H21" s="26"/>
    </row>
    <row r="22" spans="1:8" ht="28.2" customHeight="1" x14ac:dyDescent="0.25">
      <c r="A22" s="21" t="s">
        <v>10</v>
      </c>
      <c r="B22" s="11"/>
      <c r="C22" s="25">
        <f>IF(C$12="","x",ROUND(5.25-(C18*0.25),2))</f>
        <v>1</v>
      </c>
      <c r="D22" s="25">
        <f t="shared" ref="D22:G22" si="1">IF(D$12="","x",ROUND(5.25-(D18*0.25),2))</f>
        <v>0.25</v>
      </c>
      <c r="E22" s="25">
        <f t="shared" si="1"/>
        <v>1.5</v>
      </c>
      <c r="F22" s="25">
        <f t="shared" si="1"/>
        <v>1.5</v>
      </c>
      <c r="G22" s="25">
        <f t="shared" si="1"/>
        <v>2.75</v>
      </c>
      <c r="H22" s="26"/>
    </row>
    <row r="23" spans="1:8" x14ac:dyDescent="0.25">
      <c r="A23" s="24" t="s">
        <v>11</v>
      </c>
      <c r="B23" s="24"/>
      <c r="C23" s="25">
        <f>IF(C$12="","x",SUM(C21:C22))</f>
        <v>74.709999999999994</v>
      </c>
      <c r="D23" s="25">
        <f t="shared" ref="D23:G23" si="2">IF(D$12="","x",SUM(D21:D22))</f>
        <v>79.67</v>
      </c>
      <c r="E23" s="25">
        <f t="shared" si="2"/>
        <v>86.19</v>
      </c>
      <c r="F23" s="25">
        <f t="shared" si="2"/>
        <v>96.5</v>
      </c>
      <c r="G23" s="25">
        <f t="shared" si="2"/>
        <v>85.26</v>
      </c>
      <c r="H23" s="26"/>
    </row>
  </sheetData>
  <mergeCells count="4">
    <mergeCell ref="A1:C1"/>
    <mergeCell ref="A3:G3"/>
    <mergeCell ref="A6:G6"/>
    <mergeCell ref="A5:B5"/>
  </mergeCells>
  <conditionalFormatting sqref="C23:G23">
    <cfRule type="cellIs" dxfId="26" priority="34" operator="equal">
      <formula>MAX($C$23:$G$23)</formula>
    </cfRule>
  </conditionalFormatting>
  <pageMargins left="0.7" right="0.7" top="0.75" bottom="0.75" header="0.3" footer="0.3"/>
  <pageSetup paperSize="9" scale="81" fitToWidth="0" orientation="landscape" r:id="rId1"/>
  <rowBreaks count="1" manualBreakCount="1">
    <brk id="1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opLeftCell="A5" zoomScale="120" zoomScaleNormal="120" workbookViewId="0">
      <selection activeCell="E5" sqref="E5"/>
    </sheetView>
  </sheetViews>
  <sheetFormatPr defaultColWidth="9.109375" defaultRowHeight="12" x14ac:dyDescent="0.25"/>
  <cols>
    <col min="1" max="1" width="29.109375" style="6" customWidth="1"/>
    <col min="2" max="2" width="10" style="6" customWidth="1"/>
    <col min="3" max="3" width="14" style="6" customWidth="1"/>
    <col min="4" max="4" width="11.44140625" style="6" bestFit="1" customWidth="1"/>
    <col min="5" max="5" width="12.33203125" style="6" customWidth="1"/>
    <col min="6" max="6" width="12.44140625" style="6" customWidth="1"/>
    <col min="7" max="7" width="12.33203125" style="6" customWidth="1"/>
    <col min="8" max="8" width="11.88671875" style="6" bestFit="1" customWidth="1"/>
    <col min="9" max="9" width="12.109375" style="6" customWidth="1"/>
    <col min="10" max="10" width="15.5546875" style="6" customWidth="1"/>
    <col min="11" max="11" width="14" style="6" bestFit="1" customWidth="1"/>
    <col min="12" max="13" width="9.109375" style="6"/>
    <col min="14" max="14" width="12.109375" style="6" bestFit="1" customWidth="1"/>
    <col min="15" max="15" width="9.109375" style="6"/>
    <col min="16" max="16" width="17.44140625" style="6" bestFit="1" customWidth="1"/>
    <col min="17" max="17" width="14.44140625" style="6" bestFit="1" customWidth="1"/>
    <col min="18" max="16384" width="9.109375" style="6"/>
  </cols>
  <sheetData>
    <row r="1" spans="1:11" x14ac:dyDescent="0.25">
      <c r="A1" s="46" t="s">
        <v>0</v>
      </c>
      <c r="B1" s="46"/>
      <c r="C1" s="46"/>
    </row>
    <row r="3" spans="1:11" ht="30" customHeight="1" x14ac:dyDescent="0.25">
      <c r="A3" s="47" t="s">
        <v>83</v>
      </c>
      <c r="B3" s="47"/>
      <c r="C3" s="47"/>
      <c r="D3" s="47"/>
      <c r="E3" s="47"/>
      <c r="F3" s="47"/>
      <c r="G3" s="47"/>
      <c r="H3" s="47"/>
      <c r="I3" s="7"/>
      <c r="J3" s="7"/>
      <c r="K3" s="7"/>
    </row>
    <row r="5" spans="1:11" ht="48" customHeight="1" x14ac:dyDescent="0.25">
      <c r="A5" s="49" t="s">
        <v>84</v>
      </c>
      <c r="B5" s="49"/>
      <c r="C5" s="43">
        <v>204625.59</v>
      </c>
      <c r="D5" s="8"/>
      <c r="F5" s="8"/>
    </row>
    <row r="6" spans="1:11" x14ac:dyDescent="0.25">
      <c r="A6" s="48" t="s">
        <v>2</v>
      </c>
      <c r="B6" s="48"/>
      <c r="C6" s="48"/>
      <c r="D6" s="48"/>
      <c r="E6" s="48"/>
      <c r="F6" s="48"/>
      <c r="G6" s="48"/>
    </row>
    <row r="7" spans="1:11" x14ac:dyDescent="0.25">
      <c r="A7" s="9" t="s">
        <v>15</v>
      </c>
      <c r="B7" s="9" t="s">
        <v>16</v>
      </c>
      <c r="D7" s="39"/>
      <c r="E7" s="39"/>
      <c r="F7" s="39"/>
      <c r="G7" s="39"/>
    </row>
    <row r="8" spans="1:11" ht="24" x14ac:dyDescent="0.25">
      <c r="A8" s="11" t="s">
        <v>8</v>
      </c>
      <c r="B8" s="12">
        <v>95</v>
      </c>
      <c r="D8" s="39"/>
      <c r="E8" s="39"/>
      <c r="F8" s="39"/>
      <c r="G8" s="39"/>
    </row>
    <row r="9" spans="1:11" ht="24" x14ac:dyDescent="0.25">
      <c r="A9" s="11" t="s">
        <v>10</v>
      </c>
      <c r="B9" s="12">
        <v>5</v>
      </c>
    </row>
    <row r="10" spans="1:11" x14ac:dyDescent="0.25">
      <c r="A10" s="38" t="s">
        <v>1</v>
      </c>
      <c r="B10" s="38"/>
    </row>
    <row r="12" spans="1:11" ht="168" x14ac:dyDescent="0.25">
      <c r="A12" s="14" t="s">
        <v>3</v>
      </c>
      <c r="B12" s="14"/>
      <c r="C12" s="15" t="s">
        <v>28</v>
      </c>
      <c r="D12" s="15" t="s">
        <v>20</v>
      </c>
      <c r="E12" s="15" t="s">
        <v>22</v>
      </c>
      <c r="F12" s="15" t="s">
        <v>23</v>
      </c>
      <c r="G12" s="15" t="s">
        <v>24</v>
      </c>
      <c r="H12" s="15" t="s">
        <v>31</v>
      </c>
      <c r="I12" s="15" t="s">
        <v>27</v>
      </c>
      <c r="J12" s="16"/>
    </row>
    <row r="13" spans="1:11" x14ac:dyDescent="0.25">
      <c r="A13" s="14"/>
      <c r="B13" s="14"/>
      <c r="C13" s="14" t="s">
        <v>13</v>
      </c>
      <c r="D13" s="14"/>
      <c r="E13" s="14"/>
      <c r="F13" s="14"/>
      <c r="G13" s="15"/>
      <c r="H13" s="15"/>
      <c r="I13" s="15"/>
      <c r="J13" s="16"/>
    </row>
    <row r="14" spans="1:11" ht="24" x14ac:dyDescent="0.25">
      <c r="A14" s="32" t="s">
        <v>6</v>
      </c>
      <c r="B14" s="32"/>
      <c r="C14" s="18">
        <v>239885.76</v>
      </c>
      <c r="D14" s="18">
        <v>223651.86</v>
      </c>
      <c r="E14" s="18">
        <v>287835.12</v>
      </c>
      <c r="F14" s="18">
        <v>210084</v>
      </c>
      <c r="G14" s="18">
        <v>189174</v>
      </c>
      <c r="H14" s="18">
        <v>241414.56</v>
      </c>
      <c r="I14" s="18">
        <v>270000</v>
      </c>
      <c r="J14" s="19"/>
    </row>
    <row r="15" spans="1:11" ht="56.4" customHeight="1" x14ac:dyDescent="0.25">
      <c r="A15" s="32" t="s">
        <v>4</v>
      </c>
      <c r="B15" s="32"/>
      <c r="C15" s="17">
        <v>61.5</v>
      </c>
      <c r="D15" s="17">
        <v>24.6</v>
      </c>
      <c r="E15" s="17">
        <v>30.47</v>
      </c>
      <c r="F15" s="17">
        <v>22.88</v>
      </c>
      <c r="G15" s="17">
        <v>23.37</v>
      </c>
      <c r="H15" s="17">
        <v>21.03</v>
      </c>
      <c r="I15" s="17">
        <v>31.97</v>
      </c>
      <c r="J15" s="19"/>
    </row>
    <row r="16" spans="1:11" ht="37.799999999999997" customHeight="1" x14ac:dyDescent="0.25">
      <c r="A16" s="32" t="s">
        <v>5</v>
      </c>
      <c r="B16" s="32"/>
      <c r="C16" s="17">
        <v>27.66</v>
      </c>
      <c r="D16" s="17">
        <v>25.46</v>
      </c>
      <c r="E16" s="17">
        <v>30.47</v>
      </c>
      <c r="F16" s="17">
        <v>22.88</v>
      </c>
      <c r="G16" s="17">
        <v>23.37</v>
      </c>
      <c r="H16" s="17">
        <v>21.03</v>
      </c>
      <c r="I16" s="17">
        <v>31.97</v>
      </c>
      <c r="J16" s="19"/>
    </row>
    <row r="17" spans="1:10" ht="42" customHeight="1" x14ac:dyDescent="0.25">
      <c r="A17" s="32" t="s">
        <v>7</v>
      </c>
      <c r="B17" s="32"/>
      <c r="C17" s="17">
        <v>4973.41</v>
      </c>
      <c r="D17" s="17">
        <v>4582.9799999999996</v>
      </c>
      <c r="E17" s="17">
        <v>5118.96</v>
      </c>
      <c r="F17" s="17">
        <v>2460</v>
      </c>
      <c r="G17" s="17">
        <v>3926.16</v>
      </c>
      <c r="H17" s="17">
        <v>3828.01</v>
      </c>
      <c r="I17" s="17">
        <v>5370.96</v>
      </c>
      <c r="J17" s="19"/>
    </row>
    <row r="18" spans="1:10" ht="24" x14ac:dyDescent="0.25">
      <c r="A18" s="32" t="s">
        <v>14</v>
      </c>
      <c r="B18" s="32"/>
      <c r="C18" s="20">
        <v>17</v>
      </c>
      <c r="D18" s="20">
        <v>20</v>
      </c>
      <c r="E18" s="20">
        <v>15</v>
      </c>
      <c r="F18" s="20">
        <v>9</v>
      </c>
      <c r="G18" s="20">
        <v>5</v>
      </c>
      <c r="H18" s="20">
        <v>10</v>
      </c>
      <c r="I18" s="20">
        <v>10</v>
      </c>
      <c r="J18" s="19"/>
    </row>
    <row r="19" spans="1:10" x14ac:dyDescent="0.25">
      <c r="A19" s="32"/>
      <c r="B19" s="32"/>
      <c r="C19" s="33" t="s">
        <v>17</v>
      </c>
      <c r="D19" s="34"/>
      <c r="E19" s="34"/>
      <c r="F19" s="34"/>
      <c r="G19" s="34"/>
      <c r="H19" s="34"/>
      <c r="I19" s="34"/>
      <c r="J19" s="19"/>
    </row>
    <row r="20" spans="1:10" ht="24" x14ac:dyDescent="0.25">
      <c r="A20" s="11" t="s">
        <v>8</v>
      </c>
      <c r="B20" s="21"/>
      <c r="C20" s="22">
        <f t="shared" ref="C20:H20" si="0">IF(C12="","x",C14+20*C15+20*C16+C17)</f>
        <v>246642.37000000002</v>
      </c>
      <c r="D20" s="22">
        <f t="shared" si="0"/>
        <v>229236.04</v>
      </c>
      <c r="E20" s="22">
        <f t="shared" si="0"/>
        <v>294172.88000000006</v>
      </c>
      <c r="F20" s="22">
        <f t="shared" si="0"/>
        <v>213459.20000000001</v>
      </c>
      <c r="G20" s="22">
        <f t="shared" si="0"/>
        <v>194034.96</v>
      </c>
      <c r="H20" s="22">
        <f t="shared" si="0"/>
        <v>246083.77000000002</v>
      </c>
      <c r="I20" s="29">
        <f>IF(I12="","x",I14+20*I15+20*I16+I17)</f>
        <v>276649.76000000007</v>
      </c>
      <c r="J20" s="23"/>
    </row>
    <row r="21" spans="1:10" x14ac:dyDescent="0.25">
      <c r="A21" s="24" t="s">
        <v>9</v>
      </c>
      <c r="B21" s="24"/>
      <c r="C21" s="25">
        <f t="shared" ref="C21:I21" si="1">IF(C$12="","x",ROUND(MIN($C20:$I20)/C20*$B8,2))</f>
        <v>74.739999999999995</v>
      </c>
      <c r="D21" s="25">
        <f t="shared" si="1"/>
        <v>80.41</v>
      </c>
      <c r="E21" s="25">
        <f t="shared" si="1"/>
        <v>62.66</v>
      </c>
      <c r="F21" s="25">
        <f t="shared" si="1"/>
        <v>86.36</v>
      </c>
      <c r="G21" s="25">
        <f t="shared" si="1"/>
        <v>95</v>
      </c>
      <c r="H21" s="25">
        <f t="shared" si="1"/>
        <v>74.91</v>
      </c>
      <c r="I21" s="30">
        <f t="shared" si="1"/>
        <v>66.63</v>
      </c>
      <c r="J21" s="26"/>
    </row>
    <row r="22" spans="1:10" ht="25.8" customHeight="1" x14ac:dyDescent="0.25">
      <c r="A22" s="21" t="s">
        <v>10</v>
      </c>
      <c r="B22" s="11"/>
      <c r="C22" s="25">
        <f>IF(C$12="","x",ROUND(5.25-(C18*0.25),2))</f>
        <v>1</v>
      </c>
      <c r="D22" s="25">
        <f t="shared" ref="D22:I22" si="2">IF(D$12="","x",ROUND(5.25-(D18*0.25),2))</f>
        <v>0.25</v>
      </c>
      <c r="E22" s="25">
        <f t="shared" si="2"/>
        <v>1.5</v>
      </c>
      <c r="F22" s="25">
        <f t="shared" si="2"/>
        <v>3</v>
      </c>
      <c r="G22" s="25">
        <f t="shared" si="2"/>
        <v>4</v>
      </c>
      <c r="H22" s="25">
        <f t="shared" si="2"/>
        <v>2.75</v>
      </c>
      <c r="I22" s="25">
        <f t="shared" si="2"/>
        <v>2.75</v>
      </c>
      <c r="J22" s="26"/>
    </row>
    <row r="23" spans="1:10" ht="18.600000000000001" customHeight="1" x14ac:dyDescent="0.25">
      <c r="A23" s="24" t="s">
        <v>11</v>
      </c>
      <c r="B23" s="24"/>
      <c r="C23" s="25">
        <f>IF(C$12="","x",SUM(C21:C22))</f>
        <v>75.739999999999995</v>
      </c>
      <c r="D23" s="25">
        <f t="shared" ref="D23:I23" si="3">IF(D$12="","x",SUM(D21:D22))</f>
        <v>80.66</v>
      </c>
      <c r="E23" s="25">
        <f t="shared" si="3"/>
        <v>64.16</v>
      </c>
      <c r="F23" s="25">
        <f t="shared" si="3"/>
        <v>89.36</v>
      </c>
      <c r="G23" s="25">
        <f t="shared" si="3"/>
        <v>99</v>
      </c>
      <c r="H23" s="25">
        <f t="shared" si="3"/>
        <v>77.66</v>
      </c>
      <c r="I23" s="30">
        <f t="shared" si="3"/>
        <v>69.38</v>
      </c>
      <c r="J23" s="26"/>
    </row>
  </sheetData>
  <mergeCells count="4">
    <mergeCell ref="A1:C1"/>
    <mergeCell ref="A3:H3"/>
    <mergeCell ref="A6:G6"/>
    <mergeCell ref="A5:B5"/>
  </mergeCells>
  <conditionalFormatting sqref="C23:I23">
    <cfRule type="cellIs" dxfId="25" priority="33" operator="equal">
      <formula>MAX($C$23:$I$23)</formula>
    </cfRule>
  </conditionalFormatting>
  <pageMargins left="0.7" right="0.7" top="0.75" bottom="0.75" header="0.3" footer="0.3"/>
  <pageSetup paperSize="9" scale="72" fitToWidth="0" orientation="landscape" r:id="rId1"/>
  <rowBreaks count="1" manualBreakCount="1">
    <brk id="1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opLeftCell="A13" zoomScale="120" zoomScaleNormal="120" workbookViewId="0">
      <selection activeCell="K30" sqref="K30"/>
    </sheetView>
  </sheetViews>
  <sheetFormatPr defaultColWidth="9.109375" defaultRowHeight="12" x14ac:dyDescent="0.25"/>
  <cols>
    <col min="1" max="1" width="25.5546875" style="6" customWidth="1"/>
    <col min="2" max="2" width="11.44140625" style="6" bestFit="1" customWidth="1"/>
    <col min="3" max="3" width="17.109375" style="6" customWidth="1"/>
    <col min="4" max="4" width="14.77734375" style="6" customWidth="1"/>
    <col min="5" max="5" width="13.5546875" style="6" customWidth="1"/>
    <col min="6" max="6" width="16.6640625" style="6" customWidth="1"/>
    <col min="7" max="7" width="13.44140625" style="6" customWidth="1"/>
    <col min="8" max="8" width="12.77734375" style="6" customWidth="1"/>
    <col min="9" max="9" width="15.5546875" style="6" customWidth="1"/>
    <col min="10" max="10" width="14" style="6" bestFit="1" customWidth="1"/>
    <col min="11" max="12" width="9.109375" style="6"/>
    <col min="13" max="13" width="12.109375" style="6" bestFit="1" customWidth="1"/>
    <col min="14" max="14" width="9.109375" style="6"/>
    <col min="15" max="15" width="17.44140625" style="6" bestFit="1" customWidth="1"/>
    <col min="16" max="16" width="14.44140625" style="6" bestFit="1" customWidth="1"/>
    <col min="17" max="16384" width="9.109375" style="6"/>
  </cols>
  <sheetData>
    <row r="1" spans="1:10" x14ac:dyDescent="0.25">
      <c r="A1" s="46" t="s">
        <v>0</v>
      </c>
      <c r="B1" s="46"/>
      <c r="C1" s="46"/>
    </row>
    <row r="3" spans="1:10" ht="30" customHeight="1" x14ac:dyDescent="0.25">
      <c r="A3" s="47" t="s">
        <v>81</v>
      </c>
      <c r="B3" s="47"/>
      <c r="C3" s="47"/>
      <c r="D3" s="47"/>
      <c r="E3" s="47"/>
      <c r="F3" s="47"/>
      <c r="G3" s="47"/>
      <c r="H3" s="47"/>
      <c r="I3" s="7"/>
      <c r="J3" s="7"/>
    </row>
    <row r="5" spans="1:10" ht="36" customHeight="1" x14ac:dyDescent="0.25">
      <c r="A5" s="49" t="s">
        <v>82</v>
      </c>
      <c r="B5" s="49"/>
      <c r="C5" s="43">
        <v>345837.84</v>
      </c>
      <c r="D5" s="8"/>
      <c r="F5" s="8"/>
    </row>
    <row r="6" spans="1:10" x14ac:dyDescent="0.25">
      <c r="A6" s="48" t="s">
        <v>2</v>
      </c>
      <c r="B6" s="48"/>
      <c r="C6" s="48"/>
      <c r="D6" s="48"/>
      <c r="E6" s="48"/>
      <c r="F6" s="48"/>
      <c r="G6" s="48"/>
    </row>
    <row r="7" spans="1:10" x14ac:dyDescent="0.25">
      <c r="A7" s="9" t="s">
        <v>15</v>
      </c>
      <c r="B7" s="9" t="s">
        <v>16</v>
      </c>
      <c r="D7" s="39"/>
      <c r="E7" s="39"/>
      <c r="F7" s="39"/>
      <c r="G7" s="39"/>
    </row>
    <row r="8" spans="1:10" ht="24" x14ac:dyDescent="0.25">
      <c r="A8" s="11" t="s">
        <v>8</v>
      </c>
      <c r="B8" s="12">
        <v>95</v>
      </c>
      <c r="D8" s="39"/>
      <c r="E8" s="39"/>
      <c r="F8" s="39"/>
      <c r="G8" s="39"/>
    </row>
    <row r="9" spans="1:10" ht="24" x14ac:dyDescent="0.25">
      <c r="A9" s="11" t="s">
        <v>10</v>
      </c>
      <c r="B9" s="12">
        <v>5</v>
      </c>
    </row>
    <row r="10" spans="1:10" x14ac:dyDescent="0.25">
      <c r="A10" s="38" t="s">
        <v>1</v>
      </c>
      <c r="B10" s="38"/>
    </row>
    <row r="12" spans="1:10" ht="120" x14ac:dyDescent="0.25">
      <c r="A12" s="14" t="s">
        <v>3</v>
      </c>
      <c r="B12" s="14"/>
      <c r="C12" s="15" t="s">
        <v>28</v>
      </c>
      <c r="D12" s="15" t="s">
        <v>20</v>
      </c>
      <c r="E12" s="15" t="s">
        <v>22</v>
      </c>
      <c r="F12" s="15" t="s">
        <v>23</v>
      </c>
      <c r="G12" s="15" t="s">
        <v>25</v>
      </c>
      <c r="H12" s="15" t="s">
        <v>27</v>
      </c>
      <c r="I12" s="16"/>
    </row>
    <row r="13" spans="1:10" x14ac:dyDescent="0.25">
      <c r="A13" s="14"/>
      <c r="B13" s="14"/>
      <c r="C13" s="14" t="s">
        <v>13</v>
      </c>
      <c r="D13" s="14"/>
      <c r="E13" s="14"/>
      <c r="F13" s="14"/>
      <c r="G13" s="15"/>
      <c r="H13" s="15"/>
      <c r="I13" s="16"/>
    </row>
    <row r="14" spans="1:10" ht="24" x14ac:dyDescent="0.25">
      <c r="A14" s="32" t="s">
        <v>12</v>
      </c>
      <c r="B14" s="32"/>
      <c r="C14" s="18">
        <v>323039.52</v>
      </c>
      <c r="D14" s="18">
        <v>300951.53999999998</v>
      </c>
      <c r="E14" s="18">
        <v>368498.76</v>
      </c>
      <c r="F14" s="18">
        <v>289296</v>
      </c>
      <c r="G14" s="18">
        <v>318511.92</v>
      </c>
      <c r="H14" s="18">
        <v>321002.15999999997</v>
      </c>
      <c r="I14" s="19"/>
    </row>
    <row r="15" spans="1:10" ht="61.8" customHeight="1" x14ac:dyDescent="0.25">
      <c r="A15" s="32" t="s">
        <v>4</v>
      </c>
      <c r="B15" s="32"/>
      <c r="C15" s="17">
        <v>61.5</v>
      </c>
      <c r="D15" s="17">
        <v>24.6</v>
      </c>
      <c r="E15" s="17">
        <v>30.47</v>
      </c>
      <c r="F15" s="17">
        <v>22.88</v>
      </c>
      <c r="G15" s="17">
        <v>21.03</v>
      </c>
      <c r="H15" s="17">
        <v>31.97</v>
      </c>
      <c r="I15" s="19"/>
    </row>
    <row r="16" spans="1:10" ht="42.6" customHeight="1" x14ac:dyDescent="0.25">
      <c r="A16" s="32" t="s">
        <v>5</v>
      </c>
      <c r="B16" s="32"/>
      <c r="C16" s="17">
        <v>27.66</v>
      </c>
      <c r="D16" s="17">
        <v>25.46</v>
      </c>
      <c r="E16" s="17">
        <v>30.47</v>
      </c>
      <c r="F16" s="17">
        <v>22.88</v>
      </c>
      <c r="G16" s="17">
        <v>21.03</v>
      </c>
      <c r="H16" s="17">
        <v>31.97</v>
      </c>
      <c r="I16" s="19"/>
    </row>
    <row r="17" spans="1:9" ht="42" customHeight="1" x14ac:dyDescent="0.25">
      <c r="A17" s="32" t="s">
        <v>7</v>
      </c>
      <c r="B17" s="32"/>
      <c r="C17" s="17">
        <v>4973.41</v>
      </c>
      <c r="D17" s="17">
        <v>4582.9799999999996</v>
      </c>
      <c r="E17" s="17">
        <v>5118.96</v>
      </c>
      <c r="F17" s="17">
        <v>2460</v>
      </c>
      <c r="G17" s="17">
        <v>3828.01</v>
      </c>
      <c r="H17" s="17">
        <v>5370.96</v>
      </c>
      <c r="I17" s="19"/>
    </row>
    <row r="18" spans="1:9" ht="24" x14ac:dyDescent="0.25">
      <c r="A18" s="32" t="s">
        <v>14</v>
      </c>
      <c r="B18" s="32"/>
      <c r="C18" s="20">
        <v>17</v>
      </c>
      <c r="D18" s="20">
        <v>20</v>
      </c>
      <c r="E18" s="20">
        <v>15</v>
      </c>
      <c r="F18" s="20">
        <v>9</v>
      </c>
      <c r="G18" s="20">
        <v>10</v>
      </c>
      <c r="H18" s="20">
        <v>10</v>
      </c>
      <c r="I18" s="19"/>
    </row>
    <row r="19" spans="1:9" x14ac:dyDescent="0.25">
      <c r="A19" s="32"/>
      <c r="B19" s="32"/>
      <c r="C19" s="33" t="s">
        <v>17</v>
      </c>
      <c r="D19" s="34"/>
      <c r="E19" s="34"/>
      <c r="F19" s="34"/>
      <c r="G19" s="34"/>
      <c r="H19" s="34"/>
      <c r="I19" s="19"/>
    </row>
    <row r="20" spans="1:9" ht="24" x14ac:dyDescent="0.25">
      <c r="A20" s="11" t="s">
        <v>8</v>
      </c>
      <c r="B20" s="21"/>
      <c r="C20" s="22">
        <f t="shared" ref="C20:H20" si="0">IF(C12="","x",C14+20*C15+20*C16+C17)</f>
        <v>329796.13</v>
      </c>
      <c r="D20" s="22">
        <f t="shared" si="0"/>
        <v>306535.71999999997</v>
      </c>
      <c r="E20" s="22">
        <f t="shared" si="0"/>
        <v>374836.52000000008</v>
      </c>
      <c r="F20" s="22">
        <f t="shared" si="0"/>
        <v>292671.19999999995</v>
      </c>
      <c r="G20" s="22">
        <f t="shared" si="0"/>
        <v>323181.12999999995</v>
      </c>
      <c r="H20" s="22">
        <f t="shared" si="0"/>
        <v>327651.92000000004</v>
      </c>
      <c r="I20" s="23"/>
    </row>
    <row r="21" spans="1:9" x14ac:dyDescent="0.25">
      <c r="A21" s="24" t="s">
        <v>9</v>
      </c>
      <c r="B21" s="24"/>
      <c r="C21" s="25">
        <f t="shared" ref="C21:H21" si="1">IF(C$12="","x",ROUND(MIN($C20:$H20)/C20*$B8,2))</f>
        <v>84.31</v>
      </c>
      <c r="D21" s="25">
        <f t="shared" si="1"/>
        <v>90.7</v>
      </c>
      <c r="E21" s="25">
        <f t="shared" si="1"/>
        <v>74.180000000000007</v>
      </c>
      <c r="F21" s="25">
        <f t="shared" si="1"/>
        <v>95</v>
      </c>
      <c r="G21" s="25">
        <f t="shared" si="1"/>
        <v>86.03</v>
      </c>
      <c r="H21" s="25">
        <f t="shared" si="1"/>
        <v>84.86</v>
      </c>
      <c r="I21" s="26"/>
    </row>
    <row r="22" spans="1:9" ht="31.8" customHeight="1" x14ac:dyDescent="0.25">
      <c r="A22" s="21" t="s">
        <v>10</v>
      </c>
      <c r="B22" s="11"/>
      <c r="C22" s="25">
        <f>IF(C$12="","x",ROUND(5.25-(C18*0.25),2))</f>
        <v>1</v>
      </c>
      <c r="D22" s="25">
        <f t="shared" ref="D22:H22" si="2">IF(D$12="","x",ROUND(5.25-(D18*0.25),2))</f>
        <v>0.25</v>
      </c>
      <c r="E22" s="25">
        <f t="shared" si="2"/>
        <v>1.5</v>
      </c>
      <c r="F22" s="25">
        <f t="shared" si="2"/>
        <v>3</v>
      </c>
      <c r="G22" s="25">
        <f t="shared" si="2"/>
        <v>2.75</v>
      </c>
      <c r="H22" s="25">
        <f t="shared" si="2"/>
        <v>2.75</v>
      </c>
      <c r="I22" s="26"/>
    </row>
    <row r="23" spans="1:9" ht="13.8" customHeight="1" x14ac:dyDescent="0.25">
      <c r="A23" s="24" t="s">
        <v>11</v>
      </c>
      <c r="B23" s="24"/>
      <c r="C23" s="25">
        <f>IF(C$12="","x",SUM(C21:C22))</f>
        <v>85.31</v>
      </c>
      <c r="D23" s="25">
        <f t="shared" ref="D23:H23" si="3">IF(D$12="","x",SUM(D21:D22))</f>
        <v>90.95</v>
      </c>
      <c r="E23" s="25">
        <f t="shared" si="3"/>
        <v>75.680000000000007</v>
      </c>
      <c r="F23" s="25">
        <f t="shared" si="3"/>
        <v>98</v>
      </c>
      <c r="G23" s="25">
        <f t="shared" si="3"/>
        <v>88.78</v>
      </c>
      <c r="H23" s="25">
        <f t="shared" si="3"/>
        <v>87.61</v>
      </c>
      <c r="I23" s="26"/>
    </row>
  </sheetData>
  <mergeCells count="4">
    <mergeCell ref="A1:C1"/>
    <mergeCell ref="A3:H3"/>
    <mergeCell ref="A6:G6"/>
    <mergeCell ref="A5:B5"/>
  </mergeCells>
  <conditionalFormatting sqref="C23:H23">
    <cfRule type="cellIs" dxfId="24" priority="32" operator="equal">
      <formula>MAX($C$23:$H$23)</formula>
    </cfRule>
  </conditionalFormatting>
  <pageMargins left="0.7" right="0.7" top="0.75" bottom="0.75" header="0.3" footer="0.3"/>
  <pageSetup paperSize="9" scale="78" fitToWidth="0" orientation="landscape" r:id="rId1"/>
  <rowBreaks count="1" manualBreakCount="1">
    <brk id="1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10" zoomScale="120" zoomScaleNormal="120" workbookViewId="0">
      <selection activeCell="H25" sqref="H25"/>
    </sheetView>
  </sheetViews>
  <sheetFormatPr defaultColWidth="9.109375" defaultRowHeight="12" x14ac:dyDescent="0.25"/>
  <cols>
    <col min="1" max="1" width="34" style="6" customWidth="1"/>
    <col min="2" max="2" width="11.44140625" style="6" bestFit="1" customWidth="1"/>
    <col min="3" max="3" width="19.5546875" style="6" customWidth="1"/>
    <col min="4" max="4" width="15.5546875" style="6" customWidth="1"/>
    <col min="5" max="5" width="14.88671875" style="6" customWidth="1"/>
    <col min="6" max="6" width="15.5546875" style="6" customWidth="1"/>
    <col min="7" max="7" width="14" style="6" bestFit="1" customWidth="1"/>
    <col min="8" max="9" width="9.109375" style="6"/>
    <col min="10" max="10" width="12.109375" style="6" bestFit="1" customWidth="1"/>
    <col min="11" max="11" width="9.109375" style="6"/>
    <col min="12" max="12" width="17.44140625" style="6" bestFit="1" customWidth="1"/>
    <col min="13" max="13" width="14.44140625" style="6" bestFit="1" customWidth="1"/>
    <col min="14" max="16384" width="9.109375" style="6"/>
  </cols>
  <sheetData>
    <row r="1" spans="1:7" x14ac:dyDescent="0.25">
      <c r="A1" s="46" t="s">
        <v>0</v>
      </c>
      <c r="B1" s="46"/>
      <c r="C1" s="46"/>
    </row>
    <row r="3" spans="1:7" ht="30" customHeight="1" x14ac:dyDescent="0.25">
      <c r="A3" s="47" t="s">
        <v>80</v>
      </c>
      <c r="B3" s="47"/>
      <c r="C3" s="47"/>
      <c r="D3" s="47"/>
      <c r="E3" s="47"/>
      <c r="F3" s="7"/>
      <c r="G3" s="7"/>
    </row>
    <row r="5" spans="1:7" ht="24" customHeight="1" x14ac:dyDescent="0.25">
      <c r="A5" s="49" t="s">
        <v>79</v>
      </c>
      <c r="B5" s="49"/>
      <c r="C5" s="43">
        <v>204625.59</v>
      </c>
      <c r="D5" s="8"/>
    </row>
    <row r="6" spans="1:7" x14ac:dyDescent="0.25">
      <c r="A6" s="48" t="s">
        <v>2</v>
      </c>
      <c r="B6" s="48"/>
      <c r="C6" s="48"/>
      <c r="D6" s="48"/>
      <c r="E6" s="48"/>
    </row>
    <row r="7" spans="1:7" x14ac:dyDescent="0.25">
      <c r="A7" s="9" t="s">
        <v>15</v>
      </c>
      <c r="B7" s="9" t="s">
        <v>16</v>
      </c>
      <c r="D7" s="10"/>
      <c r="E7" s="10"/>
    </row>
    <row r="8" spans="1:7" x14ac:dyDescent="0.25">
      <c r="A8" s="11" t="s">
        <v>8</v>
      </c>
      <c r="B8" s="12">
        <v>95</v>
      </c>
      <c r="D8" s="10"/>
      <c r="E8" s="10"/>
    </row>
    <row r="9" spans="1:7" ht="24" x14ac:dyDescent="0.25">
      <c r="A9" s="11" t="s">
        <v>10</v>
      </c>
      <c r="B9" s="12">
        <v>5</v>
      </c>
    </row>
    <row r="10" spans="1:7" x14ac:dyDescent="0.25">
      <c r="A10" s="13" t="s">
        <v>1</v>
      </c>
      <c r="B10" s="13"/>
    </row>
    <row r="12" spans="1:7" ht="60" x14ac:dyDescent="0.25">
      <c r="A12" s="14" t="s">
        <v>3</v>
      </c>
      <c r="B12" s="14"/>
      <c r="C12" s="15" t="s">
        <v>28</v>
      </c>
      <c r="D12" s="15" t="s">
        <v>20</v>
      </c>
      <c r="E12" s="15" t="s">
        <v>31</v>
      </c>
      <c r="F12" s="16"/>
    </row>
    <row r="13" spans="1:7" x14ac:dyDescent="0.25">
      <c r="A13" s="14"/>
      <c r="B13" s="14"/>
      <c r="C13" s="14" t="s">
        <v>13</v>
      </c>
      <c r="D13" s="14"/>
      <c r="E13" s="14"/>
      <c r="F13" s="16"/>
    </row>
    <row r="14" spans="1:7" ht="24" x14ac:dyDescent="0.25">
      <c r="A14" s="32" t="s">
        <v>6</v>
      </c>
      <c r="B14" s="32"/>
      <c r="C14" s="18">
        <v>256632.48</v>
      </c>
      <c r="D14" s="18">
        <v>210686.7</v>
      </c>
      <c r="E14" s="18">
        <v>237104.64000000001</v>
      </c>
      <c r="F14" s="19"/>
    </row>
    <row r="15" spans="1:7" ht="48.6" customHeight="1" x14ac:dyDescent="0.25">
      <c r="A15" s="32" t="s">
        <v>4</v>
      </c>
      <c r="B15" s="32"/>
      <c r="C15" s="17">
        <v>61.5</v>
      </c>
      <c r="D15" s="17">
        <v>24.6</v>
      </c>
      <c r="E15" s="17">
        <v>21.03</v>
      </c>
      <c r="F15" s="19"/>
    </row>
    <row r="16" spans="1:7" ht="26.4" customHeight="1" x14ac:dyDescent="0.25">
      <c r="A16" s="32" t="s">
        <v>5</v>
      </c>
      <c r="B16" s="32"/>
      <c r="C16" s="17">
        <v>27.66</v>
      </c>
      <c r="D16" s="17">
        <v>25.46</v>
      </c>
      <c r="E16" s="17">
        <v>21.03</v>
      </c>
      <c r="F16" s="19"/>
    </row>
    <row r="17" spans="1:6" ht="25.2" customHeight="1" x14ac:dyDescent="0.25">
      <c r="A17" s="32" t="s">
        <v>7</v>
      </c>
      <c r="B17" s="32"/>
      <c r="C17" s="17">
        <v>4973.41</v>
      </c>
      <c r="D17" s="17">
        <v>4582.9799999999996</v>
      </c>
      <c r="E17" s="17">
        <v>3828.01</v>
      </c>
      <c r="F17" s="19"/>
    </row>
    <row r="18" spans="1:6" x14ac:dyDescent="0.25">
      <c r="A18" s="32" t="s">
        <v>14</v>
      </c>
      <c r="B18" s="32"/>
      <c r="C18" s="20">
        <v>17</v>
      </c>
      <c r="D18" s="20">
        <v>20</v>
      </c>
      <c r="E18" s="20">
        <v>10</v>
      </c>
      <c r="F18" s="19"/>
    </row>
    <row r="19" spans="1:6" x14ac:dyDescent="0.25">
      <c r="A19" s="32"/>
      <c r="B19" s="32"/>
      <c r="C19" s="33" t="s">
        <v>17</v>
      </c>
      <c r="D19" s="34"/>
      <c r="E19" s="34"/>
      <c r="F19" s="19"/>
    </row>
    <row r="20" spans="1:6" x14ac:dyDescent="0.25">
      <c r="A20" s="11" t="s">
        <v>8</v>
      </c>
      <c r="B20" s="21"/>
      <c r="C20" s="22">
        <f t="shared" ref="C20:E20" si="0">IF(C12="","x",C14+20*C15+20*C16+C17)</f>
        <v>263389.09000000003</v>
      </c>
      <c r="D20" s="22">
        <f t="shared" si="0"/>
        <v>216270.88000000003</v>
      </c>
      <c r="E20" s="22">
        <f t="shared" si="0"/>
        <v>241773.85000000003</v>
      </c>
      <c r="F20" s="23"/>
    </row>
    <row r="21" spans="1:6" x14ac:dyDescent="0.25">
      <c r="A21" s="24" t="s">
        <v>9</v>
      </c>
      <c r="B21" s="24"/>
      <c r="C21" s="25">
        <f>IF(C$12="","x",ROUND(MIN($C20:$E20)/C20*$B8,2))</f>
        <v>78.010000000000005</v>
      </c>
      <c r="D21" s="25">
        <f>IF(D$12="","x",ROUND(MIN($C20:$E20)/D20*$B8,2))</f>
        <v>95</v>
      </c>
      <c r="E21" s="25">
        <f>IF(E$12="","x",ROUND(MIN($C20:$E20)/E20*$B8,2))</f>
        <v>84.98</v>
      </c>
      <c r="F21" s="26"/>
    </row>
    <row r="22" spans="1:6" ht="31.2" customHeight="1" x14ac:dyDescent="0.25">
      <c r="A22" s="21" t="s">
        <v>10</v>
      </c>
      <c r="B22" s="11"/>
      <c r="C22" s="25">
        <f>IF(C$12="","x",ROUND(5.25-(C18*0.25),2))</f>
        <v>1</v>
      </c>
      <c r="D22" s="25">
        <f t="shared" ref="D22:E22" si="1">IF(D$12="","x",ROUND(5.25-(D18*0.25),2))</f>
        <v>0.25</v>
      </c>
      <c r="E22" s="25">
        <f t="shared" si="1"/>
        <v>2.75</v>
      </c>
      <c r="F22" s="26"/>
    </row>
    <row r="23" spans="1:6" ht="15.6" customHeight="1" x14ac:dyDescent="0.25">
      <c r="A23" s="24" t="s">
        <v>11</v>
      </c>
      <c r="B23" s="24"/>
      <c r="C23" s="25">
        <f>IF(C$12="","x",SUM(C21:C22))</f>
        <v>79.010000000000005</v>
      </c>
      <c r="D23" s="25">
        <f t="shared" ref="D23:E23" si="2">IF(D$12="","x",SUM(D21:D22))</f>
        <v>95.25</v>
      </c>
      <c r="E23" s="25">
        <f t="shared" si="2"/>
        <v>87.73</v>
      </c>
      <c r="F23" s="26"/>
    </row>
  </sheetData>
  <mergeCells count="4">
    <mergeCell ref="A1:C1"/>
    <mergeCell ref="A3:E3"/>
    <mergeCell ref="A6:E6"/>
    <mergeCell ref="A5:B5"/>
  </mergeCells>
  <conditionalFormatting sqref="C23:E23">
    <cfRule type="cellIs" dxfId="23" priority="31" operator="equal">
      <formula>MAX($C$23:$E$23)</formula>
    </cfRule>
  </conditionalFormatting>
  <pageMargins left="0.7" right="0.7" top="0.75" bottom="0.75" header="0.3" footer="0.3"/>
  <pageSetup paperSize="9" scale="96" fitToWidth="0" orientation="landscape" r:id="rId1"/>
  <rowBreaks count="1" manualBreakCount="1">
    <brk id="1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zoomScale="120" zoomScaleNormal="120" workbookViewId="0">
      <selection activeCell="F38" sqref="F38"/>
    </sheetView>
  </sheetViews>
  <sheetFormatPr defaultColWidth="9.109375" defaultRowHeight="12" x14ac:dyDescent="0.25"/>
  <cols>
    <col min="1" max="1" width="24.88671875" style="6" customWidth="1"/>
    <col min="2" max="2" width="11.44140625" style="6" bestFit="1" customWidth="1"/>
    <col min="3" max="3" width="15.77734375" style="6" customWidth="1"/>
    <col min="4" max="4" width="14.88671875" style="6" customWidth="1"/>
    <col min="5" max="5" width="18.44140625" style="6" customWidth="1"/>
    <col min="6" max="6" width="14.109375" style="6" customWidth="1"/>
    <col min="7" max="7" width="15" style="6" customWidth="1"/>
    <col min="8" max="8" width="15.5546875" style="6" customWidth="1"/>
    <col min="9" max="9" width="14" style="6" bestFit="1" customWidth="1"/>
    <col min="10" max="11" width="9.109375" style="6"/>
    <col min="12" max="12" width="12.109375" style="6" bestFit="1" customWidth="1"/>
    <col min="13" max="13" width="9.109375" style="6"/>
    <col min="14" max="14" width="17.44140625" style="6" bestFit="1" customWidth="1"/>
    <col min="15" max="15" width="14.44140625" style="6" bestFit="1" customWidth="1"/>
    <col min="16" max="16384" width="9.109375" style="6"/>
  </cols>
  <sheetData>
    <row r="1" spans="1:9" x14ac:dyDescent="0.25">
      <c r="A1" s="46" t="s">
        <v>0</v>
      </c>
      <c r="B1" s="46"/>
      <c r="C1" s="46"/>
    </row>
    <row r="3" spans="1:9" ht="30" customHeight="1" x14ac:dyDescent="0.25">
      <c r="A3" s="47" t="s">
        <v>78</v>
      </c>
      <c r="B3" s="47"/>
      <c r="C3" s="47"/>
      <c r="D3" s="47"/>
      <c r="E3" s="47"/>
      <c r="F3" s="47"/>
      <c r="G3" s="47"/>
      <c r="H3" s="7"/>
      <c r="I3" s="7"/>
    </row>
    <row r="5" spans="1:9" ht="24" customHeight="1" x14ac:dyDescent="0.25">
      <c r="A5" s="49" t="s">
        <v>77</v>
      </c>
      <c r="B5" s="49"/>
      <c r="C5" s="43">
        <v>205518.54</v>
      </c>
      <c r="D5" s="8"/>
      <c r="F5" s="8"/>
    </row>
    <row r="6" spans="1:9" x14ac:dyDescent="0.25">
      <c r="A6" s="48" t="s">
        <v>2</v>
      </c>
      <c r="B6" s="48"/>
      <c r="C6" s="48"/>
      <c r="D6" s="48"/>
      <c r="E6" s="48"/>
      <c r="F6" s="48"/>
      <c r="G6" s="48"/>
    </row>
    <row r="7" spans="1:9" x14ac:dyDescent="0.25">
      <c r="A7" s="9" t="s">
        <v>15</v>
      </c>
      <c r="B7" s="9" t="s">
        <v>16</v>
      </c>
      <c r="D7" s="10"/>
      <c r="E7" s="10"/>
      <c r="F7" s="10"/>
      <c r="G7" s="10"/>
    </row>
    <row r="8" spans="1:9" ht="24" x14ac:dyDescent="0.25">
      <c r="A8" s="11" t="s">
        <v>8</v>
      </c>
      <c r="B8" s="12">
        <v>95</v>
      </c>
      <c r="D8" s="10"/>
      <c r="E8" s="10"/>
      <c r="F8" s="10"/>
      <c r="G8" s="10"/>
    </row>
    <row r="9" spans="1:9" ht="28.8" customHeight="1" x14ac:dyDescent="0.25">
      <c r="A9" s="11" t="s">
        <v>10</v>
      </c>
      <c r="B9" s="12">
        <v>5</v>
      </c>
    </row>
    <row r="10" spans="1:9" x14ac:dyDescent="0.25">
      <c r="A10" s="13" t="s">
        <v>1</v>
      </c>
      <c r="B10" s="13"/>
    </row>
    <row r="12" spans="1:9" ht="121.2" customHeight="1" x14ac:dyDescent="0.25">
      <c r="A12" s="14" t="s">
        <v>3</v>
      </c>
      <c r="B12" s="14"/>
      <c r="C12" s="15" t="s">
        <v>28</v>
      </c>
      <c r="D12" s="15" t="s">
        <v>20</v>
      </c>
      <c r="E12" s="15" t="s">
        <v>23</v>
      </c>
      <c r="F12" s="15" t="s">
        <v>24</v>
      </c>
      <c r="G12" s="15" t="s">
        <v>25</v>
      </c>
      <c r="H12" s="16"/>
    </row>
    <row r="13" spans="1:9" x14ac:dyDescent="0.25">
      <c r="A13" s="14"/>
      <c r="B13" s="14"/>
      <c r="C13" s="14" t="s">
        <v>13</v>
      </c>
      <c r="D13" s="14"/>
      <c r="E13" s="14"/>
      <c r="F13" s="14"/>
      <c r="G13" s="15"/>
      <c r="H13" s="16"/>
    </row>
    <row r="14" spans="1:9" ht="30" customHeight="1" x14ac:dyDescent="0.25">
      <c r="A14" s="32" t="s">
        <v>6</v>
      </c>
      <c r="B14" s="32"/>
      <c r="C14" s="18">
        <v>256632.48</v>
      </c>
      <c r="D14" s="18">
        <v>223651.86</v>
      </c>
      <c r="E14" s="18">
        <v>210084</v>
      </c>
      <c r="F14" s="18">
        <v>184746</v>
      </c>
      <c r="G14" s="18">
        <v>219864.95999999999</v>
      </c>
      <c r="H14" s="19"/>
    </row>
    <row r="15" spans="1:9" ht="66" customHeight="1" x14ac:dyDescent="0.25">
      <c r="A15" s="32" t="s">
        <v>4</v>
      </c>
      <c r="B15" s="32"/>
      <c r="C15" s="17">
        <v>61.5</v>
      </c>
      <c r="D15" s="17">
        <v>24.6</v>
      </c>
      <c r="E15" s="17">
        <v>22.88</v>
      </c>
      <c r="F15" s="17">
        <v>23.37</v>
      </c>
      <c r="G15" s="17">
        <v>21.03</v>
      </c>
      <c r="H15" s="19"/>
    </row>
    <row r="16" spans="1:9" ht="38.4" customHeight="1" x14ac:dyDescent="0.25">
      <c r="A16" s="32" t="s">
        <v>5</v>
      </c>
      <c r="B16" s="32"/>
      <c r="C16" s="17">
        <v>27.66</v>
      </c>
      <c r="D16" s="17">
        <v>25.46</v>
      </c>
      <c r="E16" s="17">
        <v>22.88</v>
      </c>
      <c r="F16" s="17">
        <v>23.37</v>
      </c>
      <c r="G16" s="17">
        <v>21.03</v>
      </c>
      <c r="H16" s="19"/>
    </row>
    <row r="17" spans="1:8" ht="39.6" customHeight="1" x14ac:dyDescent="0.25">
      <c r="A17" s="32" t="s">
        <v>7</v>
      </c>
      <c r="B17" s="32"/>
      <c r="C17" s="17">
        <v>4973.41</v>
      </c>
      <c r="D17" s="17">
        <v>4582.9799999999996</v>
      </c>
      <c r="E17" s="17">
        <v>2460</v>
      </c>
      <c r="F17" s="17">
        <v>3926.16</v>
      </c>
      <c r="G17" s="17">
        <v>3828.01</v>
      </c>
      <c r="H17" s="19"/>
    </row>
    <row r="18" spans="1:8" ht="24" x14ac:dyDescent="0.25">
      <c r="A18" s="32" t="s">
        <v>14</v>
      </c>
      <c r="B18" s="32"/>
      <c r="C18" s="20">
        <v>17</v>
      </c>
      <c r="D18" s="20">
        <v>15</v>
      </c>
      <c r="E18" s="20">
        <v>9</v>
      </c>
      <c r="F18" s="20">
        <v>5</v>
      </c>
      <c r="G18" s="20">
        <v>10</v>
      </c>
      <c r="H18" s="19"/>
    </row>
    <row r="19" spans="1:8" x14ac:dyDescent="0.25">
      <c r="A19" s="32"/>
      <c r="B19" s="32"/>
      <c r="C19" s="33" t="s">
        <v>17</v>
      </c>
      <c r="D19" s="34"/>
      <c r="E19" s="34"/>
      <c r="F19" s="34"/>
      <c r="G19" s="34"/>
      <c r="H19" s="19"/>
    </row>
    <row r="20" spans="1:8" ht="24" x14ac:dyDescent="0.25">
      <c r="A20" s="11" t="s">
        <v>8</v>
      </c>
      <c r="B20" s="21"/>
      <c r="C20" s="22">
        <f t="shared" ref="C20:G20" si="0">IF(C12="","x",C14+20*C15+20*C16+C17)</f>
        <v>263389.09000000003</v>
      </c>
      <c r="D20" s="22">
        <f t="shared" si="0"/>
        <v>229236.04</v>
      </c>
      <c r="E20" s="22">
        <f t="shared" si="0"/>
        <v>213459.20000000001</v>
      </c>
      <c r="F20" s="22">
        <f t="shared" si="0"/>
        <v>189606.96</v>
      </c>
      <c r="G20" s="22">
        <f t="shared" si="0"/>
        <v>224534.17</v>
      </c>
      <c r="H20" s="23"/>
    </row>
    <row r="21" spans="1:8" x14ac:dyDescent="0.25">
      <c r="A21" s="24" t="s">
        <v>9</v>
      </c>
      <c r="B21" s="24"/>
      <c r="C21" s="25">
        <f>IF(C$12="","x",ROUND(MIN($C20:$G20)/C20*$B8,2))</f>
        <v>68.39</v>
      </c>
      <c r="D21" s="25">
        <f>IF(D$12="","x",ROUND(MIN($C20:$G20)/D20*$B8,2))</f>
        <v>78.58</v>
      </c>
      <c r="E21" s="25">
        <f>IF(E$12="","x",ROUND(MIN($C20:$G20)/E20*$B8,2))</f>
        <v>84.38</v>
      </c>
      <c r="F21" s="25">
        <f>IF(F$12="","x",ROUND(MIN($C20:$G20)/F20*$B8,2))</f>
        <v>95</v>
      </c>
      <c r="G21" s="25">
        <f>IF(G$12="","x",ROUND(MIN($C20:$G20)/G20*$B8,2))</f>
        <v>80.22</v>
      </c>
      <c r="H21" s="26"/>
    </row>
    <row r="22" spans="1:8" ht="33" customHeight="1" x14ac:dyDescent="0.25">
      <c r="A22" s="21" t="s">
        <v>10</v>
      </c>
      <c r="B22" s="11"/>
      <c r="C22" s="25">
        <f>IF(C$12="","x",ROUND(5.25-(C18*0.25),2))</f>
        <v>1</v>
      </c>
      <c r="D22" s="25">
        <f t="shared" ref="D22:G22" si="1">IF(D$12="","x",ROUND(5.25-(D18*0.25),2))</f>
        <v>1.5</v>
      </c>
      <c r="E22" s="25">
        <f t="shared" si="1"/>
        <v>3</v>
      </c>
      <c r="F22" s="25">
        <f t="shared" si="1"/>
        <v>4</v>
      </c>
      <c r="G22" s="25">
        <f t="shared" si="1"/>
        <v>2.75</v>
      </c>
      <c r="H22" s="26"/>
    </row>
    <row r="23" spans="1:8" x14ac:dyDescent="0.25">
      <c r="A23" s="24" t="s">
        <v>11</v>
      </c>
      <c r="B23" s="24"/>
      <c r="C23" s="25">
        <f>IF(C$12="","x",SUM(C21:C22))</f>
        <v>69.39</v>
      </c>
      <c r="D23" s="25">
        <f t="shared" ref="D23:G23" si="2">IF(D$12="","x",SUM(D21:D22))</f>
        <v>80.08</v>
      </c>
      <c r="E23" s="25">
        <f t="shared" si="2"/>
        <v>87.38</v>
      </c>
      <c r="F23" s="25">
        <f t="shared" si="2"/>
        <v>99</v>
      </c>
      <c r="G23" s="25">
        <f t="shared" si="2"/>
        <v>82.97</v>
      </c>
      <c r="H23" s="26"/>
    </row>
  </sheetData>
  <mergeCells count="4">
    <mergeCell ref="A1:C1"/>
    <mergeCell ref="A3:G3"/>
    <mergeCell ref="A6:G6"/>
    <mergeCell ref="A5:B5"/>
  </mergeCells>
  <conditionalFormatting sqref="C23:G23">
    <cfRule type="cellIs" dxfId="22" priority="30" operator="equal">
      <formula>MAX($C$23:$G$23)</formula>
    </cfRule>
  </conditionalFormatting>
  <pageMargins left="0.7" right="0.7" top="0.75" bottom="0.75" header="0.3" footer="0.3"/>
  <pageSetup paperSize="9" scale="78" fitToWidth="0" orientation="landscape" r:id="rId1"/>
  <rowBreaks count="1" manualBreakCount="1">
    <brk id="1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opLeftCell="A7" zoomScale="120" zoomScaleNormal="120" workbookViewId="0">
      <selection activeCell="F26" sqref="F26"/>
    </sheetView>
  </sheetViews>
  <sheetFormatPr defaultColWidth="9.109375" defaultRowHeight="12" x14ac:dyDescent="0.25"/>
  <cols>
    <col min="1" max="1" width="35.5546875" style="6" customWidth="1"/>
    <col min="2" max="2" width="11.44140625" style="6" bestFit="1" customWidth="1"/>
    <col min="3" max="3" width="16.109375" style="6" customWidth="1"/>
    <col min="4" max="4" width="16.21875" style="6" customWidth="1"/>
    <col min="5" max="5" width="15.5546875" style="6" customWidth="1"/>
    <col min="6" max="6" width="14" style="6" bestFit="1" customWidth="1"/>
    <col min="7" max="8" width="9.109375" style="6"/>
    <col min="9" max="9" width="12.109375" style="6" bestFit="1" customWidth="1"/>
    <col min="10" max="10" width="9.109375" style="6"/>
    <col min="11" max="11" width="17.44140625" style="6" bestFit="1" customWidth="1"/>
    <col min="12" max="12" width="14.44140625" style="6" bestFit="1" customWidth="1"/>
    <col min="13" max="16384" width="9.109375" style="6"/>
  </cols>
  <sheetData>
    <row r="1" spans="1:6" x14ac:dyDescent="0.25">
      <c r="A1" s="46" t="s">
        <v>0</v>
      </c>
      <c r="B1" s="46"/>
      <c r="C1" s="46"/>
    </row>
    <row r="3" spans="1:6" ht="30" customHeight="1" x14ac:dyDescent="0.25">
      <c r="A3" s="47" t="s">
        <v>76</v>
      </c>
      <c r="B3" s="47"/>
      <c r="C3" s="47"/>
      <c r="D3" s="47"/>
      <c r="E3" s="7"/>
      <c r="F3" s="7"/>
    </row>
    <row r="5" spans="1:6" ht="24" customHeight="1" x14ac:dyDescent="0.25">
      <c r="A5" s="51" t="s">
        <v>75</v>
      </c>
      <c r="B5" s="51"/>
      <c r="C5" s="41">
        <v>204625.59</v>
      </c>
      <c r="D5" s="8"/>
    </row>
    <row r="6" spans="1:6" x14ac:dyDescent="0.25">
      <c r="A6" s="48" t="s">
        <v>2</v>
      </c>
      <c r="B6" s="48"/>
      <c r="C6" s="48"/>
      <c r="D6" s="48"/>
    </row>
    <row r="7" spans="1:6" x14ac:dyDescent="0.25">
      <c r="A7" s="9" t="s">
        <v>15</v>
      </c>
      <c r="B7" s="9" t="s">
        <v>16</v>
      </c>
      <c r="D7" s="10"/>
    </row>
    <row r="8" spans="1:6" x14ac:dyDescent="0.25">
      <c r="A8" s="11" t="s">
        <v>8</v>
      </c>
      <c r="B8" s="12">
        <v>95</v>
      </c>
      <c r="D8" s="10"/>
    </row>
    <row r="9" spans="1:6" ht="24" x14ac:dyDescent="0.25">
      <c r="A9" s="11" t="s">
        <v>10</v>
      </c>
      <c r="B9" s="12">
        <v>5</v>
      </c>
    </row>
    <row r="10" spans="1:6" x14ac:dyDescent="0.25">
      <c r="A10" s="13" t="s">
        <v>1</v>
      </c>
      <c r="B10" s="13"/>
    </row>
    <row r="12" spans="1:6" ht="72" x14ac:dyDescent="0.25">
      <c r="A12" s="14" t="s">
        <v>3</v>
      </c>
      <c r="B12" s="14"/>
      <c r="C12" s="15" t="s">
        <v>28</v>
      </c>
      <c r="D12" s="15" t="s">
        <v>20</v>
      </c>
      <c r="E12" s="16"/>
    </row>
    <row r="13" spans="1:6" x14ac:dyDescent="0.25">
      <c r="A13" s="14"/>
      <c r="B13" s="14"/>
      <c r="C13" s="14" t="s">
        <v>13</v>
      </c>
      <c r="D13" s="14"/>
      <c r="E13" s="16"/>
    </row>
    <row r="14" spans="1:6" ht="24" x14ac:dyDescent="0.25">
      <c r="A14" s="32" t="s">
        <v>6</v>
      </c>
      <c r="B14" s="32"/>
      <c r="C14" s="18">
        <v>256632.48</v>
      </c>
      <c r="D14" s="18">
        <v>223651.86</v>
      </c>
      <c r="E14" s="19"/>
    </row>
    <row r="15" spans="1:6" ht="44.4" customHeight="1" x14ac:dyDescent="0.25">
      <c r="A15" s="32" t="s">
        <v>4</v>
      </c>
      <c r="B15" s="32"/>
      <c r="C15" s="17">
        <v>61.5</v>
      </c>
      <c r="D15" s="17">
        <v>24.6</v>
      </c>
      <c r="E15" s="19"/>
    </row>
    <row r="16" spans="1:6" ht="27" customHeight="1" x14ac:dyDescent="0.25">
      <c r="A16" s="32" t="s">
        <v>5</v>
      </c>
      <c r="B16" s="32"/>
      <c r="C16" s="17">
        <v>27.66</v>
      </c>
      <c r="D16" s="17">
        <v>25.46</v>
      </c>
      <c r="E16" s="19"/>
    </row>
    <row r="17" spans="1:5" ht="30" customHeight="1" x14ac:dyDescent="0.25">
      <c r="A17" s="32" t="s">
        <v>7</v>
      </c>
      <c r="B17" s="32"/>
      <c r="C17" s="17">
        <v>4973.41</v>
      </c>
      <c r="D17" s="17">
        <v>4582.9799999999996</v>
      </c>
      <c r="E17" s="19"/>
    </row>
    <row r="18" spans="1:5" x14ac:dyDescent="0.25">
      <c r="A18" s="32" t="s">
        <v>14</v>
      </c>
      <c r="B18" s="32"/>
      <c r="C18" s="20">
        <v>17</v>
      </c>
      <c r="D18" s="20">
        <v>5</v>
      </c>
      <c r="E18" s="19"/>
    </row>
    <row r="19" spans="1:5" x14ac:dyDescent="0.25">
      <c r="A19" s="32"/>
      <c r="B19" s="32"/>
      <c r="C19" s="33" t="s">
        <v>17</v>
      </c>
      <c r="D19" s="34"/>
      <c r="E19" s="19"/>
    </row>
    <row r="20" spans="1:5" x14ac:dyDescent="0.25">
      <c r="A20" s="11" t="s">
        <v>8</v>
      </c>
      <c r="B20" s="21"/>
      <c r="C20" s="22">
        <f t="shared" ref="C20:D20" si="0">IF(C12="","x",C14+20*C15+20*C16+C17)</f>
        <v>263389.09000000003</v>
      </c>
      <c r="D20" s="22">
        <f t="shared" si="0"/>
        <v>229236.04</v>
      </c>
      <c r="E20" s="23"/>
    </row>
    <row r="21" spans="1:5" x14ac:dyDescent="0.25">
      <c r="A21" s="24" t="s">
        <v>9</v>
      </c>
      <c r="B21" s="24"/>
      <c r="C21" s="25">
        <f>IF(C$12="","x",ROUND(MIN($C20:$D20)/C20*$B8,2))</f>
        <v>82.68</v>
      </c>
      <c r="D21" s="25">
        <f>IF(D$12="","x",ROUND(MIN($C20:$D20)/D20*$B8,2))</f>
        <v>95</v>
      </c>
      <c r="E21" s="26"/>
    </row>
    <row r="22" spans="1:5" ht="28.8" customHeight="1" x14ac:dyDescent="0.25">
      <c r="A22" s="21" t="s">
        <v>10</v>
      </c>
      <c r="B22" s="11"/>
      <c r="C22" s="25">
        <f>IF(C$12="","x",ROUND(5.25-(C18*0.25),2))</f>
        <v>1</v>
      </c>
      <c r="D22" s="25">
        <f t="shared" ref="D22" si="1">IF(D$12="","x",ROUND(5.25-(D18*0.25),2))</f>
        <v>4</v>
      </c>
      <c r="E22" s="26"/>
    </row>
    <row r="23" spans="1:5" ht="15" customHeight="1" x14ac:dyDescent="0.25">
      <c r="A23" s="24" t="s">
        <v>11</v>
      </c>
      <c r="B23" s="24"/>
      <c r="C23" s="25">
        <f>IF(C$12="","x",SUM(C21:C22))</f>
        <v>83.68</v>
      </c>
      <c r="D23" s="25">
        <f t="shared" ref="D23" si="2">IF(D$12="","x",SUM(D21:D22))</f>
        <v>99</v>
      </c>
      <c r="E23" s="26"/>
    </row>
  </sheetData>
  <mergeCells count="4">
    <mergeCell ref="A1:C1"/>
    <mergeCell ref="A3:D3"/>
    <mergeCell ref="A6:D6"/>
    <mergeCell ref="A5:B5"/>
  </mergeCells>
  <conditionalFormatting sqref="C23:D23">
    <cfRule type="cellIs" dxfId="21" priority="29" operator="equal">
      <formula>MAX($C$23:$D$23)</formula>
    </cfRule>
  </conditionalFormatting>
  <pageMargins left="0.7" right="0.7" top="0.75" bottom="0.75" header="0.3" footer="0.3"/>
  <pageSetup paperSize="9" scale="94" fitToWidth="0" orientation="landscape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opLeftCell="A7" zoomScale="120" zoomScaleNormal="120" workbookViewId="0">
      <selection activeCell="Q23" sqref="Q23"/>
    </sheetView>
  </sheetViews>
  <sheetFormatPr defaultColWidth="9.109375" defaultRowHeight="12" x14ac:dyDescent="0.25"/>
  <cols>
    <col min="1" max="1" width="26.33203125" style="6" customWidth="1"/>
    <col min="2" max="2" width="10.33203125" style="6" customWidth="1"/>
    <col min="3" max="3" width="12.5546875" style="6" customWidth="1"/>
    <col min="4" max="4" width="12.6640625" style="6" customWidth="1"/>
    <col min="5" max="5" width="13.33203125" style="6" customWidth="1"/>
    <col min="6" max="6" width="13.44140625" style="6" customWidth="1"/>
    <col min="7" max="7" width="12" style="6" customWidth="1"/>
    <col min="8" max="8" width="12.6640625" style="6" customWidth="1"/>
    <col min="9" max="9" width="12" style="6" customWidth="1"/>
    <col min="10" max="16384" width="9.109375" style="6"/>
  </cols>
  <sheetData>
    <row r="1" spans="1:9" x14ac:dyDescent="0.25">
      <c r="A1" s="46" t="s">
        <v>0</v>
      </c>
      <c r="B1" s="46"/>
      <c r="C1" s="46"/>
    </row>
    <row r="3" spans="1:9" ht="18.600000000000001" customHeight="1" x14ac:dyDescent="0.25">
      <c r="A3" s="47" t="s">
        <v>108</v>
      </c>
      <c r="B3" s="47"/>
      <c r="C3" s="47"/>
      <c r="D3" s="47"/>
      <c r="E3" s="47"/>
      <c r="F3" s="47"/>
      <c r="G3" s="47"/>
      <c r="H3" s="47"/>
      <c r="I3" s="7"/>
    </row>
    <row r="5" spans="1:9" ht="43.8" customHeight="1" x14ac:dyDescent="0.25">
      <c r="A5" s="49" t="s">
        <v>29</v>
      </c>
      <c r="B5" s="49"/>
      <c r="C5" s="44">
        <v>302177.94</v>
      </c>
      <c r="D5" s="8"/>
      <c r="F5" s="8"/>
    </row>
    <row r="6" spans="1:9" x14ac:dyDescent="0.25">
      <c r="A6" s="48" t="s">
        <v>2</v>
      </c>
      <c r="B6" s="48"/>
      <c r="C6" s="48"/>
      <c r="D6" s="48"/>
      <c r="E6" s="48"/>
      <c r="F6" s="48"/>
      <c r="G6" s="48"/>
    </row>
    <row r="7" spans="1:9" x14ac:dyDescent="0.25">
      <c r="A7" s="9" t="s">
        <v>15</v>
      </c>
      <c r="B7" s="9" t="s">
        <v>16</v>
      </c>
      <c r="D7" s="39"/>
      <c r="E7" s="39"/>
      <c r="F7" s="39"/>
      <c r="G7" s="39"/>
    </row>
    <row r="8" spans="1:9" ht="24" x14ac:dyDescent="0.25">
      <c r="A8" s="11" t="s">
        <v>8</v>
      </c>
      <c r="B8" s="12">
        <v>95</v>
      </c>
      <c r="D8" s="39"/>
      <c r="E8" s="39"/>
      <c r="F8" s="39"/>
      <c r="G8" s="39"/>
    </row>
    <row r="9" spans="1:9" ht="25.8" customHeight="1" x14ac:dyDescent="0.25">
      <c r="A9" s="11" t="s">
        <v>10</v>
      </c>
      <c r="B9" s="12">
        <v>5</v>
      </c>
    </row>
    <row r="10" spans="1:9" x14ac:dyDescent="0.25">
      <c r="A10" s="38" t="s">
        <v>1</v>
      </c>
      <c r="B10" s="38"/>
    </row>
    <row r="12" spans="1:9" ht="120" customHeight="1" x14ac:dyDescent="0.25">
      <c r="A12" s="14" t="s">
        <v>3</v>
      </c>
      <c r="B12" s="14"/>
      <c r="C12" s="15" t="s">
        <v>28</v>
      </c>
      <c r="D12" s="15" t="s">
        <v>30</v>
      </c>
      <c r="E12" s="15" t="s">
        <v>20</v>
      </c>
      <c r="F12" s="15" t="s">
        <v>23</v>
      </c>
      <c r="G12" s="15" t="s">
        <v>24</v>
      </c>
      <c r="H12" s="15" t="s">
        <v>25</v>
      </c>
      <c r="I12" s="15" t="s">
        <v>27</v>
      </c>
    </row>
    <row r="13" spans="1:9" ht="14.4" x14ac:dyDescent="0.25">
      <c r="A13" s="14"/>
      <c r="B13" s="14"/>
      <c r="C13" s="14" t="s">
        <v>13</v>
      </c>
      <c r="D13" s="3"/>
      <c r="E13" s="3"/>
      <c r="F13" s="3"/>
      <c r="G13" s="3"/>
      <c r="H13" s="3"/>
      <c r="I13" s="3"/>
    </row>
    <row r="14" spans="1:9" ht="33" customHeight="1" x14ac:dyDescent="0.25">
      <c r="A14" s="32" t="s">
        <v>6</v>
      </c>
      <c r="B14" s="32"/>
      <c r="C14" s="37">
        <v>337116.72</v>
      </c>
      <c r="D14" s="37">
        <v>327882.36</v>
      </c>
      <c r="E14" s="37">
        <v>313783.86</v>
      </c>
      <c r="F14" s="37">
        <v>294216</v>
      </c>
      <c r="G14" s="37">
        <v>260022</v>
      </c>
      <c r="H14" s="37">
        <v>332079.71999999997</v>
      </c>
      <c r="I14" s="37">
        <v>395691</v>
      </c>
    </row>
    <row r="15" spans="1:9" ht="64.2" customHeight="1" x14ac:dyDescent="0.25">
      <c r="A15" s="32" t="s">
        <v>4</v>
      </c>
      <c r="B15" s="32"/>
      <c r="C15" s="37">
        <v>61.5</v>
      </c>
      <c r="D15" s="37">
        <v>29.52</v>
      </c>
      <c r="E15" s="37">
        <v>24.6</v>
      </c>
      <c r="F15" s="37">
        <v>22.88</v>
      </c>
      <c r="G15" s="37">
        <v>23.37</v>
      </c>
      <c r="H15" s="37">
        <v>21.03</v>
      </c>
      <c r="I15" s="37">
        <v>31.97</v>
      </c>
    </row>
    <row r="16" spans="1:9" ht="37.799999999999997" customHeight="1" x14ac:dyDescent="0.25">
      <c r="A16" s="32" t="s">
        <v>5</v>
      </c>
      <c r="B16" s="32"/>
      <c r="C16" s="37">
        <v>27.66</v>
      </c>
      <c r="D16" s="37">
        <v>29.52</v>
      </c>
      <c r="E16" s="37">
        <v>25.46</v>
      </c>
      <c r="F16" s="37">
        <v>22.88</v>
      </c>
      <c r="G16" s="37">
        <v>23.37</v>
      </c>
      <c r="H16" s="37">
        <v>21.03</v>
      </c>
      <c r="I16" s="37">
        <v>31.97</v>
      </c>
    </row>
    <row r="17" spans="1:9" ht="39" customHeight="1" x14ac:dyDescent="0.25">
      <c r="A17" s="32" t="s">
        <v>7</v>
      </c>
      <c r="B17" s="32"/>
      <c r="C17" s="37">
        <v>4973.41</v>
      </c>
      <c r="D17" s="37">
        <v>5043</v>
      </c>
      <c r="E17" s="37">
        <v>4582.9799999999996</v>
      </c>
      <c r="F17" s="37">
        <v>2460</v>
      </c>
      <c r="G17" s="37">
        <v>3926.16</v>
      </c>
      <c r="H17" s="37">
        <v>3828.01</v>
      </c>
      <c r="I17" s="37">
        <v>53709.96</v>
      </c>
    </row>
    <row r="18" spans="1:9" ht="24.6" customHeight="1" x14ac:dyDescent="0.25">
      <c r="A18" s="32" t="s">
        <v>14</v>
      </c>
      <c r="B18" s="32"/>
      <c r="C18" s="17">
        <v>17</v>
      </c>
      <c r="D18" s="17">
        <v>15</v>
      </c>
      <c r="E18" s="17">
        <v>15</v>
      </c>
      <c r="F18" s="17">
        <v>9</v>
      </c>
      <c r="G18" s="17">
        <v>10</v>
      </c>
      <c r="H18" s="17">
        <v>10</v>
      </c>
      <c r="I18" s="17">
        <v>10</v>
      </c>
    </row>
    <row r="19" spans="1:9" x14ac:dyDescent="0.25">
      <c r="A19" s="32"/>
      <c r="B19" s="32"/>
      <c r="C19" s="33" t="s">
        <v>17</v>
      </c>
      <c r="D19" s="34"/>
      <c r="E19" s="34"/>
      <c r="F19" s="34"/>
      <c r="G19" s="34"/>
      <c r="H19" s="34"/>
      <c r="I19" s="34"/>
    </row>
    <row r="20" spans="1:9" ht="28.2" customHeight="1" x14ac:dyDescent="0.25">
      <c r="A20" s="11" t="s">
        <v>8</v>
      </c>
      <c r="B20" s="21"/>
      <c r="C20" s="22">
        <f t="shared" ref="C20:H20" si="0">IF(C12="","x",C14+20*C15+20*C16+C17)</f>
        <v>343873.32999999996</v>
      </c>
      <c r="D20" s="22">
        <f t="shared" si="0"/>
        <v>334106.16000000003</v>
      </c>
      <c r="E20" s="22">
        <f t="shared" si="0"/>
        <v>319368.03999999998</v>
      </c>
      <c r="F20" s="22">
        <f t="shared" si="0"/>
        <v>297591.19999999995</v>
      </c>
      <c r="G20" s="22">
        <f t="shared" si="0"/>
        <v>264882.95999999996</v>
      </c>
      <c r="H20" s="22">
        <f t="shared" si="0"/>
        <v>336748.92999999993</v>
      </c>
      <c r="I20" s="29">
        <f>IF(I12="","x",I14+20*I15+20*I16+I17)</f>
        <v>450679.76000000007</v>
      </c>
    </row>
    <row r="21" spans="1:9" x14ac:dyDescent="0.25">
      <c r="A21" s="24" t="s">
        <v>9</v>
      </c>
      <c r="B21" s="24"/>
      <c r="C21" s="25">
        <f t="shared" ref="C21:I21" si="1">IF(C$12="","x",ROUND(MIN($C20:$I20)/C20*$B8,2))</f>
        <v>73.180000000000007</v>
      </c>
      <c r="D21" s="25">
        <f t="shared" si="1"/>
        <v>75.319999999999993</v>
      </c>
      <c r="E21" s="25">
        <f t="shared" si="1"/>
        <v>78.790000000000006</v>
      </c>
      <c r="F21" s="25">
        <f t="shared" si="1"/>
        <v>84.56</v>
      </c>
      <c r="G21" s="25">
        <f t="shared" si="1"/>
        <v>95</v>
      </c>
      <c r="H21" s="25">
        <f t="shared" si="1"/>
        <v>74.73</v>
      </c>
      <c r="I21" s="35">
        <f t="shared" si="1"/>
        <v>55.84</v>
      </c>
    </row>
    <row r="22" spans="1:9" ht="29.4" customHeight="1" x14ac:dyDescent="0.25">
      <c r="A22" s="21" t="s">
        <v>10</v>
      </c>
      <c r="B22" s="11"/>
      <c r="C22" s="25">
        <f>IF(C$12="","x",ROUND(5.25-(C18*0.25),2))</f>
        <v>1</v>
      </c>
      <c r="D22" s="25">
        <f t="shared" ref="D22:I22" si="2">IF(D$12="","x",ROUND(5.25-(D18*0.25),2))</f>
        <v>1.5</v>
      </c>
      <c r="E22" s="25">
        <f t="shared" si="2"/>
        <v>1.5</v>
      </c>
      <c r="F22" s="25">
        <f t="shared" si="2"/>
        <v>3</v>
      </c>
      <c r="G22" s="25">
        <f t="shared" si="2"/>
        <v>2.75</v>
      </c>
      <c r="H22" s="25">
        <f t="shared" si="2"/>
        <v>2.75</v>
      </c>
      <c r="I22" s="36">
        <f t="shared" si="2"/>
        <v>2.75</v>
      </c>
    </row>
    <row r="23" spans="1:9" ht="19.8" customHeight="1" x14ac:dyDescent="0.25">
      <c r="A23" s="24" t="s">
        <v>11</v>
      </c>
      <c r="B23" s="24"/>
      <c r="C23" s="25">
        <f>IF(C$12="","x",SUM(C21:C22))</f>
        <v>74.180000000000007</v>
      </c>
      <c r="D23" s="25">
        <f t="shared" ref="D23:I23" si="3">IF(D$12="","x",SUM(D21:D22))</f>
        <v>76.819999999999993</v>
      </c>
      <c r="E23" s="25">
        <f t="shared" si="3"/>
        <v>80.290000000000006</v>
      </c>
      <c r="F23" s="25">
        <f t="shared" si="3"/>
        <v>87.56</v>
      </c>
      <c r="G23" s="25">
        <f t="shared" si="3"/>
        <v>97.75</v>
      </c>
      <c r="H23" s="25">
        <f t="shared" si="3"/>
        <v>77.48</v>
      </c>
      <c r="I23" s="35">
        <f t="shared" si="3"/>
        <v>58.59</v>
      </c>
    </row>
    <row r="25" spans="1:9" x14ac:dyDescent="0.25">
      <c r="A25" s="19"/>
    </row>
  </sheetData>
  <mergeCells count="4">
    <mergeCell ref="A1:C1"/>
    <mergeCell ref="A3:H3"/>
    <mergeCell ref="A6:G6"/>
    <mergeCell ref="A5:B5"/>
  </mergeCells>
  <conditionalFormatting sqref="C23:I23">
    <cfRule type="cellIs" dxfId="38" priority="46" operator="equal">
      <formula>MAX($C$23:$I$23)</formula>
    </cfRule>
  </conditionalFormatting>
  <pageMargins left="0.7" right="0.7" top="0.75" bottom="0.75" header="0.3" footer="0.3"/>
  <pageSetup paperSize="9" scale="76" fitToWidth="0" orientation="landscape" r:id="rId1"/>
  <rowBreaks count="1" manualBreakCount="1">
    <brk id="18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zoomScale="120" zoomScaleNormal="120" workbookViewId="0">
      <selection activeCell="I4" sqref="I4"/>
    </sheetView>
  </sheetViews>
  <sheetFormatPr defaultColWidth="9.109375" defaultRowHeight="12" x14ac:dyDescent="0.25"/>
  <cols>
    <col min="1" max="1" width="34.5546875" style="6" customWidth="1"/>
    <col min="2" max="2" width="9.5546875" style="6" customWidth="1"/>
    <col min="3" max="3" width="15.6640625" style="6" customWidth="1"/>
    <col min="4" max="4" width="15.44140625" style="6" customWidth="1"/>
    <col min="5" max="5" width="13.88671875" style="6" customWidth="1"/>
    <col min="6" max="6" width="17" style="6" customWidth="1"/>
    <col min="7" max="7" width="15.5546875" style="6" customWidth="1"/>
    <col min="8" max="8" width="14" style="6" bestFit="1" customWidth="1"/>
    <col min="9" max="10" width="9.109375" style="6"/>
    <col min="11" max="11" width="12.109375" style="6" bestFit="1" customWidth="1"/>
    <col min="12" max="12" width="9.109375" style="6"/>
    <col min="13" max="13" width="17.44140625" style="6" bestFit="1" customWidth="1"/>
    <col min="14" max="14" width="14.44140625" style="6" bestFit="1" customWidth="1"/>
    <col min="15" max="16384" width="9.109375" style="6"/>
  </cols>
  <sheetData>
    <row r="1" spans="1:8" x14ac:dyDescent="0.25">
      <c r="A1" s="46" t="s">
        <v>0</v>
      </c>
      <c r="B1" s="46"/>
      <c r="C1" s="46"/>
    </row>
    <row r="3" spans="1:8" ht="30" customHeight="1" x14ac:dyDescent="0.25">
      <c r="A3" s="47" t="s">
        <v>74</v>
      </c>
      <c r="B3" s="47"/>
      <c r="C3" s="47"/>
      <c r="D3" s="47"/>
      <c r="E3" s="47"/>
      <c r="F3" s="47"/>
      <c r="G3" s="7"/>
      <c r="H3" s="7"/>
    </row>
    <row r="5" spans="1:8" ht="24" customHeight="1" x14ac:dyDescent="0.25">
      <c r="A5" s="49" t="s">
        <v>73</v>
      </c>
      <c r="B5" s="49"/>
      <c r="C5" s="43">
        <v>220107.02</v>
      </c>
      <c r="D5" s="8"/>
      <c r="F5" s="8"/>
    </row>
    <row r="6" spans="1:8" x14ac:dyDescent="0.25">
      <c r="A6" s="48" t="s">
        <v>2</v>
      </c>
      <c r="B6" s="48"/>
      <c r="C6" s="48"/>
      <c r="D6" s="48"/>
      <c r="E6" s="48"/>
      <c r="F6" s="48"/>
    </row>
    <row r="7" spans="1:8" x14ac:dyDescent="0.25">
      <c r="A7" s="9" t="s">
        <v>15</v>
      </c>
      <c r="B7" s="9" t="s">
        <v>16</v>
      </c>
      <c r="D7" s="10"/>
      <c r="E7" s="10"/>
      <c r="F7" s="10"/>
    </row>
    <row r="8" spans="1:8" x14ac:dyDescent="0.25">
      <c r="A8" s="11" t="s">
        <v>8</v>
      </c>
      <c r="B8" s="12">
        <v>95</v>
      </c>
      <c r="D8" s="10"/>
      <c r="E8" s="10"/>
      <c r="F8" s="10"/>
    </row>
    <row r="9" spans="1:8" ht="24" x14ac:dyDescent="0.25">
      <c r="A9" s="11" t="s">
        <v>10</v>
      </c>
      <c r="B9" s="12">
        <v>5</v>
      </c>
    </row>
    <row r="10" spans="1:8" x14ac:dyDescent="0.25">
      <c r="A10" s="13" t="s">
        <v>1</v>
      </c>
      <c r="B10" s="13"/>
    </row>
    <row r="12" spans="1:8" ht="120" x14ac:dyDescent="0.25">
      <c r="A12" s="14" t="s">
        <v>3</v>
      </c>
      <c r="B12" s="14"/>
      <c r="C12" s="15" t="s">
        <v>28</v>
      </c>
      <c r="D12" s="15" t="s">
        <v>20</v>
      </c>
      <c r="E12" s="15" t="s">
        <v>32</v>
      </c>
      <c r="F12" s="15" t="s">
        <v>23</v>
      </c>
      <c r="G12" s="16"/>
    </row>
    <row r="13" spans="1:8" x14ac:dyDescent="0.25">
      <c r="A13" s="14"/>
      <c r="B13" s="14"/>
      <c r="C13" s="14" t="s">
        <v>13</v>
      </c>
      <c r="D13" s="14"/>
      <c r="E13" s="14"/>
      <c r="F13" s="14"/>
      <c r="G13" s="16"/>
    </row>
    <row r="14" spans="1:8" ht="24" x14ac:dyDescent="0.25">
      <c r="A14" s="32" t="s">
        <v>6</v>
      </c>
      <c r="B14" s="32"/>
      <c r="C14" s="18">
        <v>256632.48</v>
      </c>
      <c r="D14" s="18">
        <v>223651.86</v>
      </c>
      <c r="E14" s="18">
        <v>245001.24</v>
      </c>
      <c r="F14" s="18">
        <v>207427.20000000001</v>
      </c>
      <c r="G14" s="19"/>
    </row>
    <row r="15" spans="1:8" ht="55.8" customHeight="1" x14ac:dyDescent="0.25">
      <c r="A15" s="32" t="s">
        <v>4</v>
      </c>
      <c r="B15" s="32"/>
      <c r="C15" s="17">
        <v>61.5</v>
      </c>
      <c r="D15" s="17">
        <v>24.6</v>
      </c>
      <c r="E15" s="17">
        <v>92.25</v>
      </c>
      <c r="F15" s="17">
        <v>22.88</v>
      </c>
      <c r="G15" s="19"/>
    </row>
    <row r="16" spans="1:8" ht="28.2" customHeight="1" x14ac:dyDescent="0.25">
      <c r="A16" s="32" t="s">
        <v>5</v>
      </c>
      <c r="B16" s="32"/>
      <c r="C16" s="17">
        <v>27.66</v>
      </c>
      <c r="D16" s="17">
        <v>25.46</v>
      </c>
      <c r="E16" s="17">
        <v>27.06</v>
      </c>
      <c r="F16" s="17">
        <v>22.88</v>
      </c>
      <c r="G16" s="19"/>
    </row>
    <row r="17" spans="1:7" ht="30" customHeight="1" x14ac:dyDescent="0.25">
      <c r="A17" s="32" t="s">
        <v>7</v>
      </c>
      <c r="B17" s="32"/>
      <c r="C17" s="17">
        <v>4973.41</v>
      </c>
      <c r="D17" s="17">
        <v>4582.9799999999996</v>
      </c>
      <c r="E17" s="17">
        <v>4938.45</v>
      </c>
      <c r="F17" s="17">
        <v>2460</v>
      </c>
      <c r="G17" s="19"/>
    </row>
    <row r="18" spans="1:7" ht="19.8" customHeight="1" x14ac:dyDescent="0.25">
      <c r="A18" s="32" t="s">
        <v>14</v>
      </c>
      <c r="B18" s="32"/>
      <c r="C18" s="20">
        <v>17</v>
      </c>
      <c r="D18" s="20">
        <v>15</v>
      </c>
      <c r="E18" s="20">
        <v>15</v>
      </c>
      <c r="F18" s="20">
        <v>8</v>
      </c>
      <c r="G18" s="19"/>
    </row>
    <row r="19" spans="1:7" x14ac:dyDescent="0.25">
      <c r="A19" s="32"/>
      <c r="B19" s="32"/>
      <c r="C19" s="33" t="s">
        <v>17</v>
      </c>
      <c r="D19" s="34"/>
      <c r="E19" s="34"/>
      <c r="F19" s="34"/>
      <c r="G19" s="19"/>
    </row>
    <row r="20" spans="1:7" x14ac:dyDescent="0.25">
      <c r="A20" s="11" t="s">
        <v>8</v>
      </c>
      <c r="B20" s="21"/>
      <c r="C20" s="22">
        <f t="shared" ref="C20:F20" si="0">IF(C12="","x",C14+20*C15+20*C16+C17)</f>
        <v>263389.09000000003</v>
      </c>
      <c r="D20" s="22">
        <f t="shared" si="0"/>
        <v>229236.04</v>
      </c>
      <c r="E20" s="22">
        <f t="shared" si="0"/>
        <v>252325.89</v>
      </c>
      <c r="F20" s="22">
        <f t="shared" si="0"/>
        <v>210802.40000000002</v>
      </c>
      <c r="G20" s="23"/>
    </row>
    <row r="21" spans="1:7" ht="16.2" customHeight="1" x14ac:dyDescent="0.25">
      <c r="A21" s="24" t="s">
        <v>9</v>
      </c>
      <c r="B21" s="24"/>
      <c r="C21" s="25">
        <f>IF(C$12="","x",ROUND(MIN($C20:$F20)/C20*$B8,2))</f>
        <v>76.03</v>
      </c>
      <c r="D21" s="25">
        <f>IF(D$12="","x",ROUND(MIN($C20:$F20)/D20*$B8,2))</f>
        <v>87.36</v>
      </c>
      <c r="E21" s="25">
        <f>IF(E$12="","x",ROUND(MIN($C20:$F20)/E20*$B8,2))</f>
        <v>79.37</v>
      </c>
      <c r="F21" s="25">
        <f>IF(F$12="","x",ROUND(MIN($C20:$F20)/F20*$B8,2))</f>
        <v>95</v>
      </c>
      <c r="G21" s="26"/>
    </row>
    <row r="22" spans="1:7" ht="30.6" customHeight="1" x14ac:dyDescent="0.25">
      <c r="A22" s="21" t="s">
        <v>10</v>
      </c>
      <c r="B22" s="11"/>
      <c r="C22" s="25">
        <f>IF(C$12="","x",ROUND(5.25-(C18*0.25),2))</f>
        <v>1</v>
      </c>
      <c r="D22" s="25">
        <f t="shared" ref="D22:F22" si="1">IF(D$12="","x",ROUND(5.25-(D18*0.25),2))</f>
        <v>1.5</v>
      </c>
      <c r="E22" s="25">
        <f t="shared" si="1"/>
        <v>1.5</v>
      </c>
      <c r="F22" s="25">
        <f t="shared" si="1"/>
        <v>3.25</v>
      </c>
      <c r="G22" s="26"/>
    </row>
    <row r="23" spans="1:7" ht="15.6" customHeight="1" x14ac:dyDescent="0.25">
      <c r="A23" s="24" t="s">
        <v>11</v>
      </c>
      <c r="B23" s="24"/>
      <c r="C23" s="25">
        <f>IF(C$12="","x",SUM(C21:C22))</f>
        <v>77.03</v>
      </c>
      <c r="D23" s="25">
        <f t="shared" ref="D23:F23" si="2">IF(D$12="","x",SUM(D21:D22))</f>
        <v>88.86</v>
      </c>
      <c r="E23" s="25">
        <f t="shared" si="2"/>
        <v>80.87</v>
      </c>
      <c r="F23" s="25">
        <f t="shared" si="2"/>
        <v>98.25</v>
      </c>
      <c r="G23" s="26"/>
    </row>
  </sheetData>
  <mergeCells count="4">
    <mergeCell ref="A1:C1"/>
    <mergeCell ref="A3:F3"/>
    <mergeCell ref="A6:F6"/>
    <mergeCell ref="A5:B5"/>
  </mergeCells>
  <conditionalFormatting sqref="C23:F23">
    <cfRule type="cellIs" dxfId="20" priority="28" operator="equal">
      <formula>MAX($C$23:$F$23)</formula>
    </cfRule>
  </conditionalFormatting>
  <pageMargins left="0.7" right="0.7" top="0.75" bottom="0.75" header="0.3" footer="0.3"/>
  <pageSetup paperSize="9" scale="80" fitToWidth="0" orientation="landscape" r:id="rId1"/>
  <rowBreaks count="1" manualBreakCount="1">
    <brk id="1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zoomScale="120" zoomScaleNormal="120" workbookViewId="0">
      <selection activeCell="J22" sqref="J22"/>
    </sheetView>
  </sheetViews>
  <sheetFormatPr defaultColWidth="9.109375" defaultRowHeight="12" x14ac:dyDescent="0.25"/>
  <cols>
    <col min="1" max="1" width="32.77734375" style="6" customWidth="1"/>
    <col min="2" max="2" width="8.109375" style="6" customWidth="1"/>
    <col min="3" max="3" width="15.109375" style="6" customWidth="1"/>
    <col min="4" max="4" width="13.88671875" style="6" customWidth="1"/>
    <col min="5" max="5" width="16.88671875" style="6" customWidth="1"/>
    <col min="6" max="6" width="15.5546875" style="6" customWidth="1"/>
    <col min="7" max="7" width="14" style="6" bestFit="1" customWidth="1"/>
    <col min="8" max="9" width="9.109375" style="6"/>
    <col min="10" max="10" width="12.109375" style="6" bestFit="1" customWidth="1"/>
    <col min="11" max="11" width="9.109375" style="6"/>
    <col min="12" max="12" width="17.44140625" style="6" bestFit="1" customWidth="1"/>
    <col min="13" max="13" width="14.44140625" style="6" bestFit="1" customWidth="1"/>
    <col min="14" max="16384" width="9.109375" style="6"/>
  </cols>
  <sheetData>
    <row r="1" spans="1:7" x14ac:dyDescent="0.25">
      <c r="A1" s="46" t="s">
        <v>0</v>
      </c>
      <c r="B1" s="46"/>
      <c r="C1" s="46"/>
    </row>
    <row r="3" spans="1:7" ht="30" customHeight="1" x14ac:dyDescent="0.25">
      <c r="A3" s="47" t="s">
        <v>72</v>
      </c>
      <c r="B3" s="47"/>
      <c r="C3" s="47"/>
      <c r="D3" s="47"/>
      <c r="E3" s="47"/>
      <c r="F3" s="7"/>
      <c r="G3" s="7"/>
    </row>
    <row r="5" spans="1:7" ht="24" customHeight="1" x14ac:dyDescent="0.25">
      <c r="A5" s="49" t="s">
        <v>71</v>
      </c>
      <c r="B5" s="49"/>
      <c r="C5" s="43">
        <v>268314.44</v>
      </c>
      <c r="D5" s="8"/>
    </row>
    <row r="6" spans="1:7" x14ac:dyDescent="0.25">
      <c r="A6" s="48" t="s">
        <v>2</v>
      </c>
      <c r="B6" s="48"/>
      <c r="C6" s="48"/>
      <c r="D6" s="48"/>
      <c r="E6" s="48"/>
    </row>
    <row r="7" spans="1:7" x14ac:dyDescent="0.25">
      <c r="A7" s="9" t="s">
        <v>15</v>
      </c>
      <c r="B7" s="9" t="s">
        <v>16</v>
      </c>
      <c r="D7" s="39"/>
      <c r="E7" s="39"/>
    </row>
    <row r="8" spans="1:7" x14ac:dyDescent="0.25">
      <c r="A8" s="11" t="s">
        <v>8</v>
      </c>
      <c r="B8" s="12">
        <v>95</v>
      </c>
      <c r="D8" s="39"/>
      <c r="E8" s="39"/>
    </row>
    <row r="9" spans="1:7" ht="24" x14ac:dyDescent="0.25">
      <c r="A9" s="11" t="s">
        <v>10</v>
      </c>
      <c r="B9" s="12">
        <v>5</v>
      </c>
    </row>
    <row r="10" spans="1:7" x14ac:dyDescent="0.25">
      <c r="A10" s="38" t="s">
        <v>1</v>
      </c>
      <c r="B10" s="38"/>
    </row>
    <row r="12" spans="1:7" ht="59.4" customHeight="1" x14ac:dyDescent="0.25">
      <c r="A12" s="14" t="s">
        <v>3</v>
      </c>
      <c r="B12" s="14"/>
      <c r="C12" s="15" t="s">
        <v>20</v>
      </c>
      <c r="D12" s="15" t="s">
        <v>33</v>
      </c>
      <c r="E12" s="15" t="s">
        <v>27</v>
      </c>
      <c r="F12" s="16"/>
    </row>
    <row r="13" spans="1:7" x14ac:dyDescent="0.25">
      <c r="A13" s="14"/>
      <c r="B13" s="14"/>
      <c r="C13" s="14" t="s">
        <v>13</v>
      </c>
      <c r="D13" s="14"/>
      <c r="E13" s="14"/>
      <c r="F13" s="16"/>
    </row>
    <row r="14" spans="1:7" ht="28.2" customHeight="1" x14ac:dyDescent="0.25">
      <c r="A14" s="32" t="s">
        <v>6</v>
      </c>
      <c r="B14" s="32"/>
      <c r="C14" s="18">
        <v>265948.14</v>
      </c>
      <c r="D14" s="18">
        <v>299455.8</v>
      </c>
      <c r="E14" s="18">
        <v>354937.44</v>
      </c>
      <c r="F14" s="19"/>
    </row>
    <row r="15" spans="1:7" ht="46.8" customHeight="1" x14ac:dyDescent="0.25">
      <c r="A15" s="32" t="s">
        <v>4</v>
      </c>
      <c r="B15" s="32"/>
      <c r="C15" s="17">
        <v>24.6</v>
      </c>
      <c r="D15" s="17">
        <v>21.03</v>
      </c>
      <c r="E15" s="17">
        <v>31.97</v>
      </c>
      <c r="F15" s="19"/>
    </row>
    <row r="16" spans="1:7" ht="31.2" customHeight="1" x14ac:dyDescent="0.25">
      <c r="A16" s="32" t="s">
        <v>5</v>
      </c>
      <c r="B16" s="32"/>
      <c r="C16" s="17">
        <v>25.46</v>
      </c>
      <c r="D16" s="17">
        <v>21.03</v>
      </c>
      <c r="E16" s="17">
        <v>31.97</v>
      </c>
      <c r="F16" s="19"/>
    </row>
    <row r="17" spans="1:6" ht="31.8" customHeight="1" x14ac:dyDescent="0.25">
      <c r="A17" s="32" t="s">
        <v>7</v>
      </c>
      <c r="B17" s="32"/>
      <c r="C17" s="17">
        <v>4582.9799999999996</v>
      </c>
      <c r="D17" s="17">
        <v>3828.01</v>
      </c>
      <c r="E17" s="17">
        <v>5370.96</v>
      </c>
      <c r="F17" s="19"/>
    </row>
    <row r="18" spans="1:6" x14ac:dyDescent="0.25">
      <c r="A18" s="32" t="s">
        <v>14</v>
      </c>
      <c r="B18" s="32"/>
      <c r="C18" s="20">
        <v>20</v>
      </c>
      <c r="D18" s="20">
        <v>10</v>
      </c>
      <c r="E18" s="20">
        <v>10</v>
      </c>
      <c r="F18" s="19"/>
    </row>
    <row r="19" spans="1:6" x14ac:dyDescent="0.25">
      <c r="A19" s="32"/>
      <c r="B19" s="32"/>
      <c r="C19" s="33" t="s">
        <v>17</v>
      </c>
      <c r="D19" s="34"/>
      <c r="E19" s="34"/>
      <c r="F19" s="19"/>
    </row>
    <row r="20" spans="1:6" x14ac:dyDescent="0.25">
      <c r="A20" s="11" t="s">
        <v>8</v>
      </c>
      <c r="B20" s="21"/>
      <c r="C20" s="22">
        <f t="shared" ref="C20:E20" si="0">IF(C12="","x",C14+20*C15+20*C16+C17)</f>
        <v>271532.32</v>
      </c>
      <c r="D20" s="22">
        <f t="shared" si="0"/>
        <v>304125.00999999995</v>
      </c>
      <c r="E20" s="22">
        <f t="shared" si="0"/>
        <v>361587.20000000007</v>
      </c>
      <c r="F20" s="23"/>
    </row>
    <row r="21" spans="1:6" x14ac:dyDescent="0.25">
      <c r="A21" s="24" t="s">
        <v>9</v>
      </c>
      <c r="B21" s="24"/>
      <c r="C21" s="25">
        <f>IF(C$12="","x",ROUND(MIN($C20:$E20)/C20*$B8,2))</f>
        <v>95</v>
      </c>
      <c r="D21" s="25">
        <f>IF(D$12="","x",ROUND(MIN($C20:$E20)/D20*$B8,2))</f>
        <v>84.82</v>
      </c>
      <c r="E21" s="25">
        <f>IF(E$12="","x",ROUND(MIN($C20:$E20)/E20*$B8,2))</f>
        <v>71.34</v>
      </c>
      <c r="F21" s="26"/>
    </row>
    <row r="22" spans="1:6" ht="28.8" customHeight="1" x14ac:dyDescent="0.25">
      <c r="A22" s="21" t="s">
        <v>10</v>
      </c>
      <c r="B22" s="11"/>
      <c r="C22" s="25">
        <f>IF(C$12="","x",ROUND(5.25-(C18*0.25),2))</f>
        <v>0.25</v>
      </c>
      <c r="D22" s="25">
        <f t="shared" ref="D22:E22" si="1">IF(D$12="","x",ROUND(5.25-(D18*0.25),2))</f>
        <v>2.75</v>
      </c>
      <c r="E22" s="25">
        <f t="shared" si="1"/>
        <v>2.75</v>
      </c>
      <c r="F22" s="26"/>
    </row>
    <row r="23" spans="1:6" ht="15.6" customHeight="1" x14ac:dyDescent="0.25">
      <c r="A23" s="24" t="s">
        <v>11</v>
      </c>
      <c r="B23" s="24"/>
      <c r="C23" s="25">
        <f>IF(C$12="","x",SUM(C21:C22))</f>
        <v>95.25</v>
      </c>
      <c r="D23" s="25">
        <f t="shared" ref="D23:E23" si="2">IF(D$12="","x",SUM(D21:D22))</f>
        <v>87.57</v>
      </c>
      <c r="E23" s="25">
        <f t="shared" si="2"/>
        <v>74.09</v>
      </c>
      <c r="F23" s="26"/>
    </row>
  </sheetData>
  <mergeCells count="4">
    <mergeCell ref="A1:C1"/>
    <mergeCell ref="A3:E3"/>
    <mergeCell ref="A6:E6"/>
    <mergeCell ref="A5:B5"/>
  </mergeCells>
  <conditionalFormatting sqref="C23:E23">
    <cfRule type="cellIs" dxfId="19" priority="27" operator="equal">
      <formula>MAX($C$23:$E$23)</formula>
    </cfRule>
  </conditionalFormatting>
  <pageMargins left="0.7" right="0.7" top="0.75" bottom="0.75" header="0.3" footer="0.3"/>
  <pageSetup paperSize="9" scale="92" fitToWidth="0" orientation="landscape" r:id="rId1"/>
  <rowBreaks count="1" manualBreakCount="1">
    <brk id="1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="120" zoomScaleNormal="120" workbookViewId="0">
      <selection activeCell="E24" sqref="E24"/>
    </sheetView>
  </sheetViews>
  <sheetFormatPr defaultColWidth="9.109375" defaultRowHeight="12" x14ac:dyDescent="0.25"/>
  <cols>
    <col min="1" max="1" width="40.5546875" style="6" customWidth="1"/>
    <col min="2" max="2" width="16.109375" style="6" customWidth="1"/>
    <col min="3" max="3" width="22.33203125" style="6" customWidth="1"/>
    <col min="4" max="4" width="15.5546875" style="6" customWidth="1"/>
    <col min="5" max="5" width="14" style="6" bestFit="1" customWidth="1"/>
    <col min="6" max="7" width="9.109375" style="6"/>
    <col min="8" max="8" width="12.109375" style="6" bestFit="1" customWidth="1"/>
    <col min="9" max="9" width="9.109375" style="6"/>
    <col min="10" max="10" width="17.44140625" style="6" bestFit="1" customWidth="1"/>
    <col min="11" max="11" width="14.44140625" style="6" bestFit="1" customWidth="1"/>
    <col min="12" max="16384" width="9.109375" style="6"/>
  </cols>
  <sheetData>
    <row r="1" spans="1:5" x14ac:dyDescent="0.25">
      <c r="A1" s="46" t="s">
        <v>0</v>
      </c>
      <c r="B1" s="46"/>
      <c r="C1" s="46"/>
    </row>
    <row r="3" spans="1:5" ht="30" customHeight="1" x14ac:dyDescent="0.25">
      <c r="A3" s="47" t="s">
        <v>70</v>
      </c>
      <c r="B3" s="47"/>
      <c r="C3" s="47"/>
      <c r="D3" s="7"/>
      <c r="E3" s="7"/>
    </row>
    <row r="5" spans="1:5" ht="24" customHeight="1" x14ac:dyDescent="0.25">
      <c r="A5" s="49" t="s">
        <v>69</v>
      </c>
      <c r="B5" s="49"/>
      <c r="C5" s="43">
        <v>222809.71</v>
      </c>
    </row>
    <row r="6" spans="1:5" x14ac:dyDescent="0.25">
      <c r="A6" s="48" t="s">
        <v>2</v>
      </c>
      <c r="B6" s="48"/>
      <c r="C6" s="48"/>
    </row>
    <row r="7" spans="1:5" x14ac:dyDescent="0.25">
      <c r="A7" s="9" t="s">
        <v>15</v>
      </c>
      <c r="B7" s="9" t="s">
        <v>16</v>
      </c>
    </row>
    <row r="8" spans="1:5" x14ac:dyDescent="0.25">
      <c r="A8" s="11" t="s">
        <v>8</v>
      </c>
      <c r="B8" s="12">
        <v>95</v>
      </c>
    </row>
    <row r="9" spans="1:5" x14ac:dyDescent="0.25">
      <c r="A9" s="11" t="s">
        <v>10</v>
      </c>
      <c r="B9" s="12">
        <v>5</v>
      </c>
    </row>
    <row r="10" spans="1:5" x14ac:dyDescent="0.25">
      <c r="A10" s="13" t="s">
        <v>1</v>
      </c>
      <c r="B10" s="13"/>
    </row>
    <row r="12" spans="1:5" x14ac:dyDescent="0.25">
      <c r="A12" s="14" t="s">
        <v>3</v>
      </c>
      <c r="B12" s="14"/>
      <c r="C12" s="15" t="s">
        <v>25</v>
      </c>
      <c r="D12" s="16"/>
    </row>
    <row r="13" spans="1:5" x14ac:dyDescent="0.25">
      <c r="A13" s="14"/>
      <c r="B13" s="14"/>
      <c r="C13" s="14" t="s">
        <v>13</v>
      </c>
      <c r="D13" s="16"/>
    </row>
    <row r="14" spans="1:5" ht="31.2" customHeight="1" x14ac:dyDescent="0.25">
      <c r="A14" s="32" t="s">
        <v>6</v>
      </c>
      <c r="B14" s="32"/>
      <c r="C14" s="18">
        <v>98900.76</v>
      </c>
      <c r="D14" s="19"/>
    </row>
    <row r="15" spans="1:5" ht="38.4" customHeight="1" x14ac:dyDescent="0.25">
      <c r="A15" s="32" t="s">
        <v>4</v>
      </c>
      <c r="B15" s="32"/>
      <c r="C15" s="17">
        <v>21.03</v>
      </c>
      <c r="D15" s="19"/>
    </row>
    <row r="16" spans="1:5" ht="29.4" customHeight="1" x14ac:dyDescent="0.25">
      <c r="A16" s="32" t="s">
        <v>5</v>
      </c>
      <c r="B16" s="32"/>
      <c r="C16" s="17">
        <v>21.03</v>
      </c>
      <c r="D16" s="19"/>
    </row>
    <row r="17" spans="1:4" ht="27.6" customHeight="1" x14ac:dyDescent="0.25">
      <c r="A17" s="32" t="s">
        <v>7</v>
      </c>
      <c r="B17" s="32"/>
      <c r="C17" s="17">
        <v>3828.01</v>
      </c>
      <c r="D17" s="19"/>
    </row>
    <row r="18" spans="1:4" x14ac:dyDescent="0.25">
      <c r="A18" s="32" t="s">
        <v>14</v>
      </c>
      <c r="B18" s="32"/>
      <c r="C18" s="20">
        <v>10</v>
      </c>
      <c r="D18" s="19"/>
    </row>
    <row r="19" spans="1:4" x14ac:dyDescent="0.25">
      <c r="A19" s="32"/>
      <c r="B19" s="32"/>
      <c r="C19" s="33" t="s">
        <v>17</v>
      </c>
      <c r="D19" s="19"/>
    </row>
    <row r="20" spans="1:4" x14ac:dyDescent="0.25">
      <c r="A20" s="11" t="s">
        <v>8</v>
      </c>
      <c r="B20" s="21"/>
      <c r="C20" s="22">
        <f t="shared" ref="C20" si="0">IF(C12="","x",C14+20*C15+20*C16+C17)</f>
        <v>103569.97</v>
      </c>
      <c r="D20" s="23"/>
    </row>
    <row r="21" spans="1:4" x14ac:dyDescent="0.25">
      <c r="A21" s="24" t="s">
        <v>9</v>
      </c>
      <c r="B21" s="24"/>
      <c r="C21" s="25">
        <f>IF(C$12="","x",ROUND(MIN($C20:$C20)/C20*$B8,2))</f>
        <v>95</v>
      </c>
      <c r="D21" s="26"/>
    </row>
    <row r="22" spans="1:4" ht="26.4" customHeight="1" x14ac:dyDescent="0.25">
      <c r="A22" s="21" t="s">
        <v>10</v>
      </c>
      <c r="B22" s="11"/>
      <c r="C22" s="25">
        <f>IF(C$12="","x",ROUND(5.25-(C18*0.25),2))</f>
        <v>2.75</v>
      </c>
      <c r="D22" s="26"/>
    </row>
    <row r="23" spans="1:4" ht="15" customHeight="1" x14ac:dyDescent="0.25">
      <c r="A23" s="24" t="s">
        <v>11</v>
      </c>
      <c r="B23" s="24"/>
      <c r="C23" s="25">
        <f>IF(C$12="","x",SUM(C21:C22))</f>
        <v>97.75</v>
      </c>
      <c r="D23" s="26"/>
    </row>
  </sheetData>
  <mergeCells count="4">
    <mergeCell ref="A1:C1"/>
    <mergeCell ref="A3:C3"/>
    <mergeCell ref="A6:C6"/>
    <mergeCell ref="A5:B5"/>
  </mergeCells>
  <conditionalFormatting sqref="C23">
    <cfRule type="cellIs" dxfId="18" priority="26" operator="equal">
      <formula>MAX($C$23:$C$23)</formula>
    </cfRule>
  </conditionalFormatting>
  <pageMargins left="0.7" right="0.7" top="0.75" bottom="0.75" header="0.3" footer="0.3"/>
  <pageSetup paperSize="9" scale="99" fitToWidth="0" orientation="landscape" r:id="rId1"/>
  <rowBreaks count="1" manualBreakCount="1">
    <brk id="1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7" zoomScale="120" zoomScaleNormal="120" workbookViewId="0">
      <selection activeCell="J8" sqref="J8"/>
    </sheetView>
  </sheetViews>
  <sheetFormatPr defaultColWidth="9.109375" defaultRowHeight="12" x14ac:dyDescent="0.25"/>
  <cols>
    <col min="1" max="1" width="33.77734375" style="6" customWidth="1"/>
    <col min="2" max="2" width="9.44140625" style="6" customWidth="1"/>
    <col min="3" max="3" width="14.5546875" style="6" customWidth="1"/>
    <col min="4" max="4" width="15.6640625" style="6" customWidth="1"/>
    <col min="5" max="5" width="18.88671875" style="6" customWidth="1"/>
    <col min="6" max="6" width="15.5546875" style="6" customWidth="1"/>
    <col min="7" max="7" width="14" style="6" bestFit="1" customWidth="1"/>
    <col min="8" max="9" width="9.109375" style="6"/>
    <col min="10" max="10" width="12.109375" style="6" bestFit="1" customWidth="1"/>
    <col min="11" max="11" width="9.109375" style="6"/>
    <col min="12" max="12" width="17.44140625" style="6" bestFit="1" customWidth="1"/>
    <col min="13" max="13" width="14.44140625" style="6" bestFit="1" customWidth="1"/>
    <col min="14" max="16384" width="9.109375" style="6"/>
  </cols>
  <sheetData>
    <row r="1" spans="1:7" x14ac:dyDescent="0.25">
      <c r="A1" s="46" t="s">
        <v>0</v>
      </c>
      <c r="B1" s="46"/>
      <c r="C1" s="46"/>
    </row>
    <row r="3" spans="1:7" ht="30" customHeight="1" x14ac:dyDescent="0.25">
      <c r="A3" s="47" t="s">
        <v>68</v>
      </c>
      <c r="B3" s="47"/>
      <c r="C3" s="47"/>
      <c r="D3" s="47"/>
      <c r="E3" s="47"/>
      <c r="F3" s="7"/>
      <c r="G3" s="7"/>
    </row>
    <row r="5" spans="1:7" ht="24" customHeight="1" x14ac:dyDescent="0.25">
      <c r="A5" s="49" t="s">
        <v>67</v>
      </c>
      <c r="B5" s="49"/>
      <c r="C5" s="43">
        <v>213850.75</v>
      </c>
      <c r="D5" s="8"/>
    </row>
    <row r="6" spans="1:7" x14ac:dyDescent="0.25">
      <c r="A6" s="48" t="s">
        <v>2</v>
      </c>
      <c r="B6" s="48"/>
      <c r="C6" s="48"/>
      <c r="D6" s="48"/>
      <c r="E6" s="48"/>
    </row>
    <row r="7" spans="1:7" x14ac:dyDescent="0.25">
      <c r="A7" s="9" t="s">
        <v>15</v>
      </c>
      <c r="B7" s="9" t="s">
        <v>16</v>
      </c>
      <c r="D7" s="10"/>
      <c r="E7" s="10"/>
    </row>
    <row r="8" spans="1:7" x14ac:dyDescent="0.25">
      <c r="A8" s="11" t="s">
        <v>8</v>
      </c>
      <c r="B8" s="12">
        <v>95</v>
      </c>
      <c r="D8" s="10"/>
      <c r="E8" s="10"/>
    </row>
    <row r="9" spans="1:7" ht="24" x14ac:dyDescent="0.25">
      <c r="A9" s="11" t="s">
        <v>10</v>
      </c>
      <c r="B9" s="12">
        <v>5</v>
      </c>
    </row>
    <row r="10" spans="1:7" x14ac:dyDescent="0.25">
      <c r="A10" s="13" t="s">
        <v>1</v>
      </c>
      <c r="B10" s="13"/>
    </row>
    <row r="12" spans="1:7" ht="96" x14ac:dyDescent="0.25">
      <c r="A12" s="14" t="s">
        <v>3</v>
      </c>
      <c r="B12" s="14"/>
      <c r="C12" s="45" t="s">
        <v>34</v>
      </c>
      <c r="D12" s="15" t="s">
        <v>32</v>
      </c>
      <c r="E12" s="15" t="s">
        <v>23</v>
      </c>
      <c r="F12" s="16"/>
    </row>
    <row r="13" spans="1:7" x14ac:dyDescent="0.25">
      <c r="A13" s="14"/>
      <c r="B13" s="14"/>
      <c r="C13" s="14" t="s">
        <v>13</v>
      </c>
      <c r="D13" s="14"/>
      <c r="E13" s="14"/>
      <c r="F13" s="16"/>
    </row>
    <row r="14" spans="1:7" ht="24" x14ac:dyDescent="0.25">
      <c r="A14" s="32" t="s">
        <v>12</v>
      </c>
      <c r="B14" s="32"/>
      <c r="C14" s="18">
        <v>125706</v>
      </c>
      <c r="D14" s="18">
        <v>108451.56</v>
      </c>
      <c r="E14" s="18">
        <v>213577.2</v>
      </c>
      <c r="F14" s="19"/>
    </row>
    <row r="15" spans="1:7" ht="39.6" customHeight="1" x14ac:dyDescent="0.25">
      <c r="A15" s="32" t="s">
        <v>4</v>
      </c>
      <c r="B15" s="32"/>
      <c r="C15" s="17">
        <v>24.6</v>
      </c>
      <c r="D15" s="17">
        <v>92.25</v>
      </c>
      <c r="E15" s="17">
        <v>22.88</v>
      </c>
      <c r="F15" s="19"/>
    </row>
    <row r="16" spans="1:7" ht="34.200000000000003" customHeight="1" x14ac:dyDescent="0.25">
      <c r="A16" s="32" t="s">
        <v>5</v>
      </c>
      <c r="B16" s="32"/>
      <c r="C16" s="17">
        <v>24.6</v>
      </c>
      <c r="D16" s="17">
        <v>27.06</v>
      </c>
      <c r="E16" s="17">
        <v>22.88</v>
      </c>
      <c r="F16" s="19"/>
    </row>
    <row r="17" spans="1:6" ht="32.4" customHeight="1" x14ac:dyDescent="0.25">
      <c r="A17" s="32" t="s">
        <v>7</v>
      </c>
      <c r="B17" s="32"/>
      <c r="C17" s="17">
        <v>3444</v>
      </c>
      <c r="D17" s="17">
        <v>4938.45</v>
      </c>
      <c r="E17" s="17">
        <v>2460</v>
      </c>
      <c r="F17" s="19"/>
    </row>
    <row r="18" spans="1:6" ht="25.8" customHeight="1" x14ac:dyDescent="0.25">
      <c r="A18" s="32" t="s">
        <v>14</v>
      </c>
      <c r="B18" s="32"/>
      <c r="C18" s="20">
        <v>8</v>
      </c>
      <c r="D18" s="20">
        <v>15</v>
      </c>
      <c r="E18" s="20">
        <v>9</v>
      </c>
      <c r="F18" s="19"/>
    </row>
    <row r="19" spans="1:6" x14ac:dyDescent="0.25">
      <c r="A19" s="32"/>
      <c r="B19" s="32"/>
      <c r="C19" s="33" t="s">
        <v>17</v>
      </c>
      <c r="D19" s="34"/>
      <c r="E19" s="34"/>
      <c r="F19" s="19"/>
    </row>
    <row r="20" spans="1:6" x14ac:dyDescent="0.25">
      <c r="A20" s="11" t="s">
        <v>8</v>
      </c>
      <c r="B20" s="21"/>
      <c r="C20" s="22">
        <f t="shared" ref="C20:E20" si="0">IF(C12="","x",C14+20*C15+20*C16+C17)</f>
        <v>130134</v>
      </c>
      <c r="D20" s="22">
        <f t="shared" si="0"/>
        <v>115776.20999999999</v>
      </c>
      <c r="E20" s="22">
        <f t="shared" si="0"/>
        <v>216952.40000000002</v>
      </c>
      <c r="F20" s="23"/>
    </row>
    <row r="21" spans="1:6" x14ac:dyDescent="0.25">
      <c r="A21" s="24" t="s">
        <v>9</v>
      </c>
      <c r="B21" s="24"/>
      <c r="C21" s="25">
        <f>IF(C$12="","x",ROUND(MIN($C20:$E20)/C20*$B8,2))</f>
        <v>84.52</v>
      </c>
      <c r="D21" s="25">
        <f>IF(D$12="","x",ROUND(MIN($C20:$E20)/D20*$B8,2))</f>
        <v>95</v>
      </c>
      <c r="E21" s="25">
        <f>IF(E$12="","x",ROUND(MIN($C20:$E20)/E20*$B8,2))</f>
        <v>50.7</v>
      </c>
      <c r="F21" s="26"/>
    </row>
    <row r="22" spans="1:6" ht="29.4" customHeight="1" x14ac:dyDescent="0.25">
      <c r="A22" s="21" t="s">
        <v>10</v>
      </c>
      <c r="B22" s="11"/>
      <c r="C22" s="25">
        <f>IF(C$12="","x",ROUND(5.25-(C18*0.25),2))</f>
        <v>3.25</v>
      </c>
      <c r="D22" s="25">
        <f t="shared" ref="D22:E22" si="1">IF(D$12="","x",ROUND(5.25-(D18*0.25),2))</f>
        <v>1.5</v>
      </c>
      <c r="E22" s="25">
        <f t="shared" si="1"/>
        <v>3</v>
      </c>
      <c r="F22" s="26"/>
    </row>
    <row r="23" spans="1:6" ht="15.6" customHeight="1" x14ac:dyDescent="0.25">
      <c r="A23" s="24" t="s">
        <v>11</v>
      </c>
      <c r="B23" s="24"/>
      <c r="C23" s="25">
        <f>IF(C$12="","x",SUM(C21:C22))</f>
        <v>87.77</v>
      </c>
      <c r="D23" s="25">
        <f t="shared" ref="D23:E23" si="2">IF(D$12="","x",SUM(D21:D22))</f>
        <v>96.5</v>
      </c>
      <c r="E23" s="25">
        <f t="shared" si="2"/>
        <v>53.7</v>
      </c>
      <c r="F23" s="26"/>
    </row>
  </sheetData>
  <mergeCells count="4">
    <mergeCell ref="A1:C1"/>
    <mergeCell ref="A3:E3"/>
    <mergeCell ref="A6:E6"/>
    <mergeCell ref="A5:B5"/>
  </mergeCells>
  <conditionalFormatting sqref="C23:E23">
    <cfRule type="cellIs" dxfId="17" priority="25" operator="equal">
      <formula>MAX($C$23:$E$23)</formula>
    </cfRule>
  </conditionalFormatting>
  <pageMargins left="0.7" right="0.7" top="0.75" bottom="0.75" header="0.3" footer="0.3"/>
  <pageSetup paperSize="9" scale="89" fitToWidth="0" orientation="landscape" r:id="rId1"/>
  <rowBreaks count="1" manualBreakCount="1">
    <brk id="1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zoomScale="120" zoomScaleNormal="120" workbookViewId="0">
      <selection activeCell="A5" sqref="A5:B5"/>
    </sheetView>
  </sheetViews>
  <sheetFormatPr defaultColWidth="9.109375" defaultRowHeight="12" x14ac:dyDescent="0.25"/>
  <cols>
    <col min="1" max="1" width="33" style="6" customWidth="1"/>
    <col min="2" max="2" width="9.44140625" style="6" customWidth="1"/>
    <col min="3" max="3" width="15.21875" style="6" customWidth="1"/>
    <col min="4" max="4" width="15.5546875" style="6" customWidth="1"/>
    <col min="5" max="5" width="20.88671875" style="6" customWidth="1"/>
    <col min="6" max="6" width="15.44140625" style="6" customWidth="1"/>
    <col min="7" max="7" width="15.5546875" style="6" customWidth="1"/>
    <col min="8" max="8" width="14" style="6" bestFit="1" customWidth="1"/>
    <col min="9" max="10" width="9.109375" style="6"/>
    <col min="11" max="11" width="12.109375" style="6" bestFit="1" customWidth="1"/>
    <col min="12" max="12" width="9.109375" style="6"/>
    <col min="13" max="13" width="17.44140625" style="6" bestFit="1" customWidth="1"/>
    <col min="14" max="14" width="14.44140625" style="6" bestFit="1" customWidth="1"/>
    <col min="15" max="16384" width="9.109375" style="6"/>
  </cols>
  <sheetData>
    <row r="1" spans="1:8" x14ac:dyDescent="0.25">
      <c r="A1" s="46" t="s">
        <v>0</v>
      </c>
      <c r="B1" s="46"/>
      <c r="C1" s="46"/>
    </row>
    <row r="3" spans="1:8" ht="30" customHeight="1" x14ac:dyDescent="0.25">
      <c r="A3" s="47" t="s">
        <v>65</v>
      </c>
      <c r="B3" s="47"/>
      <c r="C3" s="47"/>
      <c r="D3" s="47"/>
      <c r="E3" s="47"/>
      <c r="F3" s="47"/>
      <c r="G3" s="7"/>
      <c r="H3" s="7"/>
    </row>
    <row r="5" spans="1:8" ht="24" customHeight="1" x14ac:dyDescent="0.25">
      <c r="A5" s="52" t="s">
        <v>66</v>
      </c>
      <c r="B5" s="52"/>
      <c r="C5" s="43">
        <v>220304.98</v>
      </c>
      <c r="D5" s="8"/>
      <c r="F5" s="8"/>
    </row>
    <row r="6" spans="1:8" x14ac:dyDescent="0.25">
      <c r="A6" s="48" t="s">
        <v>2</v>
      </c>
      <c r="B6" s="48"/>
      <c r="C6" s="48"/>
      <c r="D6" s="48"/>
      <c r="E6" s="48"/>
      <c r="F6" s="48"/>
    </row>
    <row r="7" spans="1:8" x14ac:dyDescent="0.25">
      <c r="A7" s="9" t="s">
        <v>15</v>
      </c>
      <c r="B7" s="9" t="s">
        <v>16</v>
      </c>
      <c r="D7" s="10"/>
      <c r="E7" s="10"/>
      <c r="F7" s="10"/>
    </row>
    <row r="8" spans="1:8" x14ac:dyDescent="0.25">
      <c r="A8" s="11" t="s">
        <v>8</v>
      </c>
      <c r="B8" s="12">
        <v>95</v>
      </c>
      <c r="D8" s="10"/>
      <c r="E8" s="10"/>
      <c r="F8" s="10"/>
    </row>
    <row r="9" spans="1:8" ht="24" x14ac:dyDescent="0.25">
      <c r="A9" s="11" t="s">
        <v>10</v>
      </c>
      <c r="B9" s="12">
        <v>5</v>
      </c>
    </row>
    <row r="10" spans="1:8" x14ac:dyDescent="0.25">
      <c r="A10" s="13" t="s">
        <v>1</v>
      </c>
      <c r="B10" s="13"/>
    </row>
    <row r="12" spans="1:8" ht="84" x14ac:dyDescent="0.25">
      <c r="A12" s="14" t="s">
        <v>3</v>
      </c>
      <c r="B12" s="14"/>
      <c r="C12" s="15" t="s">
        <v>28</v>
      </c>
      <c r="D12" s="15" t="s">
        <v>20</v>
      </c>
      <c r="E12" s="15" t="s">
        <v>23</v>
      </c>
      <c r="F12" s="15" t="s">
        <v>25</v>
      </c>
      <c r="G12" s="16"/>
    </row>
    <row r="13" spans="1:8" x14ac:dyDescent="0.25">
      <c r="A13" s="14"/>
      <c r="B13" s="14"/>
      <c r="C13" s="14" t="s">
        <v>13</v>
      </c>
      <c r="D13" s="14"/>
      <c r="E13" s="14"/>
      <c r="F13" s="14"/>
      <c r="G13" s="16"/>
    </row>
    <row r="14" spans="1:8" ht="24" x14ac:dyDescent="0.25">
      <c r="A14" s="32" t="s">
        <v>12</v>
      </c>
      <c r="B14" s="32"/>
      <c r="C14" s="18">
        <v>256632.48</v>
      </c>
      <c r="D14" s="18">
        <v>223651.86</v>
      </c>
      <c r="E14" s="18">
        <v>213577.2</v>
      </c>
      <c r="F14" s="18">
        <v>214817.04</v>
      </c>
      <c r="G14" s="19"/>
    </row>
    <row r="15" spans="1:8" ht="54.6" customHeight="1" x14ac:dyDescent="0.25">
      <c r="A15" s="32" t="s">
        <v>4</v>
      </c>
      <c r="B15" s="32"/>
      <c r="C15" s="17">
        <v>61.5</v>
      </c>
      <c r="D15" s="17">
        <v>24.6</v>
      </c>
      <c r="E15" s="17">
        <v>22.88</v>
      </c>
      <c r="F15" s="17">
        <v>21.03</v>
      </c>
      <c r="G15" s="19"/>
    </row>
    <row r="16" spans="1:8" ht="31.8" customHeight="1" x14ac:dyDescent="0.25">
      <c r="A16" s="32" t="s">
        <v>5</v>
      </c>
      <c r="B16" s="32"/>
      <c r="C16" s="17">
        <v>27.66</v>
      </c>
      <c r="D16" s="17">
        <v>25.46</v>
      </c>
      <c r="E16" s="17">
        <v>22.88</v>
      </c>
      <c r="F16" s="17">
        <v>21.03</v>
      </c>
      <c r="G16" s="19"/>
    </row>
    <row r="17" spans="1:7" ht="29.4" customHeight="1" x14ac:dyDescent="0.25">
      <c r="A17" s="32" t="s">
        <v>7</v>
      </c>
      <c r="B17" s="32"/>
      <c r="C17" s="17">
        <v>4973.41</v>
      </c>
      <c r="D17" s="17">
        <v>4582.9799999999996</v>
      </c>
      <c r="E17" s="17">
        <v>2460</v>
      </c>
      <c r="F17" s="17">
        <v>3828.01</v>
      </c>
      <c r="G17" s="19"/>
    </row>
    <row r="18" spans="1:7" x14ac:dyDescent="0.25">
      <c r="A18" s="32" t="s">
        <v>14</v>
      </c>
      <c r="B18" s="32"/>
      <c r="C18" s="20">
        <v>17</v>
      </c>
      <c r="D18" s="20">
        <v>20</v>
      </c>
      <c r="E18" s="20">
        <v>9</v>
      </c>
      <c r="F18" s="20">
        <v>10</v>
      </c>
      <c r="G18" s="19"/>
    </row>
    <row r="19" spans="1:7" x14ac:dyDescent="0.25">
      <c r="A19" s="32"/>
      <c r="B19" s="32"/>
      <c r="C19" s="33" t="s">
        <v>17</v>
      </c>
      <c r="D19" s="34"/>
      <c r="E19" s="34"/>
      <c r="F19" s="34"/>
      <c r="G19" s="19"/>
    </row>
    <row r="20" spans="1:7" x14ac:dyDescent="0.25">
      <c r="A20" s="11" t="s">
        <v>8</v>
      </c>
      <c r="B20" s="21"/>
      <c r="C20" s="22">
        <f t="shared" ref="C20:F20" si="0">IF(C12="","x",C14+20*C15+20*C16+C17)</f>
        <v>263389.09000000003</v>
      </c>
      <c r="D20" s="22">
        <f t="shared" si="0"/>
        <v>229236.04</v>
      </c>
      <c r="E20" s="22">
        <f t="shared" si="0"/>
        <v>216952.40000000002</v>
      </c>
      <c r="F20" s="22">
        <f t="shared" si="0"/>
        <v>219486.25000000003</v>
      </c>
      <c r="G20" s="23"/>
    </row>
    <row r="21" spans="1:7" x14ac:dyDescent="0.25">
      <c r="A21" s="24" t="s">
        <v>9</v>
      </c>
      <c r="B21" s="24"/>
      <c r="C21" s="25">
        <f>IF(C$12="","x",ROUND(MIN($C20:$F20)/C20*$B8,2))</f>
        <v>78.25</v>
      </c>
      <c r="D21" s="25">
        <f>IF(D$12="","x",ROUND(MIN($C20:$F20)/D20*$B8,2))</f>
        <v>89.91</v>
      </c>
      <c r="E21" s="25">
        <f>IF(E$12="","x",ROUND(MIN($C20:$F20)/E20*$B8,2))</f>
        <v>95</v>
      </c>
      <c r="F21" s="25">
        <f>IF(F$12="","x",ROUND(MIN($C20:$F20)/F20*$B8,2))</f>
        <v>93.9</v>
      </c>
      <c r="G21" s="26"/>
    </row>
    <row r="22" spans="1:7" ht="30.6" customHeight="1" x14ac:dyDescent="0.25">
      <c r="A22" s="21" t="s">
        <v>10</v>
      </c>
      <c r="B22" s="11"/>
      <c r="C22" s="25">
        <f>IF(C$12="","x",ROUND(5.25-(C18*0.25),2))</f>
        <v>1</v>
      </c>
      <c r="D22" s="25">
        <f t="shared" ref="D22:F22" si="1">IF(D$12="","x",ROUND(5.25-(D18*0.25),2))</f>
        <v>0.25</v>
      </c>
      <c r="E22" s="25">
        <f t="shared" si="1"/>
        <v>3</v>
      </c>
      <c r="F22" s="25">
        <f t="shared" si="1"/>
        <v>2.75</v>
      </c>
      <c r="G22" s="26"/>
    </row>
    <row r="23" spans="1:7" ht="18" customHeight="1" x14ac:dyDescent="0.25">
      <c r="A23" s="24" t="s">
        <v>11</v>
      </c>
      <c r="B23" s="24"/>
      <c r="C23" s="25">
        <f>IF(C$12="","x",SUM(C21:C22))</f>
        <v>79.25</v>
      </c>
      <c r="D23" s="25">
        <f t="shared" ref="D23:F23" si="2">IF(D$12="","x",SUM(D21:D22))</f>
        <v>90.16</v>
      </c>
      <c r="E23" s="25">
        <f t="shared" si="2"/>
        <v>98</v>
      </c>
      <c r="F23" s="25">
        <f t="shared" si="2"/>
        <v>96.65</v>
      </c>
      <c r="G23" s="26"/>
    </row>
  </sheetData>
  <mergeCells count="4">
    <mergeCell ref="A1:C1"/>
    <mergeCell ref="A3:F3"/>
    <mergeCell ref="A6:F6"/>
    <mergeCell ref="A5:B5"/>
  </mergeCells>
  <conditionalFormatting sqref="C23:F23">
    <cfRule type="cellIs" dxfId="16" priority="24" operator="equal">
      <formula>MAX($C$23:$F$23)</formula>
    </cfRule>
  </conditionalFormatting>
  <pageMargins left="0.7" right="0.7" top="0.75" bottom="0.75" header="0.3" footer="0.3"/>
  <pageSetup paperSize="9" scale="87" fitToWidth="0" orientation="landscape" r:id="rId1"/>
  <rowBreaks count="1" manualBreakCount="1">
    <brk id="1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opLeftCell="A10" zoomScale="120" zoomScaleNormal="120" workbookViewId="0">
      <selection activeCell="G9" sqref="G9"/>
    </sheetView>
  </sheetViews>
  <sheetFormatPr defaultColWidth="9.109375" defaultRowHeight="12" x14ac:dyDescent="0.25"/>
  <cols>
    <col min="1" max="1" width="43.6640625" style="6" customWidth="1"/>
    <col min="2" max="2" width="11.44140625" style="6" bestFit="1" customWidth="1"/>
    <col min="3" max="3" width="19.77734375" style="6" customWidth="1"/>
    <col min="4" max="4" width="24.6640625" style="6" customWidth="1"/>
    <col min="5" max="5" width="15.5546875" style="6" customWidth="1"/>
    <col min="6" max="6" width="14" style="6" bestFit="1" customWidth="1"/>
    <col min="7" max="8" width="9.109375" style="6"/>
    <col min="9" max="9" width="12.109375" style="6" bestFit="1" customWidth="1"/>
    <col min="10" max="10" width="9.109375" style="6"/>
    <col min="11" max="11" width="17.44140625" style="6" bestFit="1" customWidth="1"/>
    <col min="12" max="12" width="14.44140625" style="6" bestFit="1" customWidth="1"/>
    <col min="13" max="16384" width="9.109375" style="6"/>
  </cols>
  <sheetData>
    <row r="1" spans="1:6" x14ac:dyDescent="0.25">
      <c r="A1" s="46" t="s">
        <v>0</v>
      </c>
      <c r="B1" s="46"/>
      <c r="C1" s="46"/>
    </row>
    <row r="3" spans="1:6" ht="30" customHeight="1" x14ac:dyDescent="0.25">
      <c r="A3" s="47" t="s">
        <v>63</v>
      </c>
      <c r="B3" s="47"/>
      <c r="C3" s="47"/>
      <c r="D3" s="47"/>
      <c r="E3" s="7"/>
      <c r="F3" s="7"/>
    </row>
    <row r="5" spans="1:6" ht="24" customHeight="1" x14ac:dyDescent="0.25">
      <c r="A5" s="52" t="s">
        <v>64</v>
      </c>
      <c r="B5" s="52"/>
      <c r="C5" s="43">
        <v>78487.78</v>
      </c>
      <c r="D5" s="8"/>
    </row>
    <row r="6" spans="1:6" ht="16.8" customHeight="1" x14ac:dyDescent="0.25">
      <c r="A6" s="48" t="s">
        <v>2</v>
      </c>
      <c r="B6" s="48"/>
      <c r="C6" s="48"/>
      <c r="D6" s="48"/>
    </row>
    <row r="7" spans="1:6" x14ac:dyDescent="0.25">
      <c r="A7" s="9" t="s">
        <v>15</v>
      </c>
      <c r="B7" s="9" t="s">
        <v>16</v>
      </c>
      <c r="D7" s="10"/>
    </row>
    <row r="8" spans="1:6" x14ac:dyDescent="0.25">
      <c r="A8" s="11" t="s">
        <v>8</v>
      </c>
      <c r="B8" s="12">
        <v>95</v>
      </c>
      <c r="D8" s="10"/>
    </row>
    <row r="9" spans="1:6" ht="28.8" customHeight="1" x14ac:dyDescent="0.25">
      <c r="A9" s="11" t="s">
        <v>10</v>
      </c>
      <c r="B9" s="12">
        <v>5</v>
      </c>
    </row>
    <row r="10" spans="1:6" x14ac:dyDescent="0.25">
      <c r="A10" s="13" t="s">
        <v>1</v>
      </c>
      <c r="B10" s="13"/>
    </row>
    <row r="12" spans="1:6" ht="106.8" customHeight="1" x14ac:dyDescent="0.25">
      <c r="A12" s="14" t="s">
        <v>3</v>
      </c>
      <c r="B12" s="14"/>
      <c r="C12" s="15" t="s">
        <v>32</v>
      </c>
      <c r="D12" s="15" t="s">
        <v>23</v>
      </c>
      <c r="E12" s="16"/>
    </row>
    <row r="13" spans="1:6" x14ac:dyDescent="0.25">
      <c r="A13" s="14"/>
      <c r="B13" s="14"/>
      <c r="C13" s="14" t="s">
        <v>13</v>
      </c>
      <c r="D13" s="14"/>
      <c r="E13" s="16"/>
    </row>
    <row r="14" spans="1:6" ht="30.6" customHeight="1" x14ac:dyDescent="0.25">
      <c r="A14" s="32" t="s">
        <v>6</v>
      </c>
      <c r="B14" s="32"/>
      <c r="C14" s="18">
        <v>103054.32</v>
      </c>
      <c r="D14" s="18">
        <v>92545.2</v>
      </c>
      <c r="E14" s="19"/>
    </row>
    <row r="15" spans="1:6" ht="39" customHeight="1" x14ac:dyDescent="0.25">
      <c r="A15" s="32" t="s">
        <v>4</v>
      </c>
      <c r="B15" s="32"/>
      <c r="C15" s="17">
        <v>92.25</v>
      </c>
      <c r="D15" s="17">
        <v>22.88</v>
      </c>
      <c r="E15" s="19"/>
    </row>
    <row r="16" spans="1:6" ht="30" customHeight="1" x14ac:dyDescent="0.25">
      <c r="A16" s="32" t="s">
        <v>5</v>
      </c>
      <c r="B16" s="32"/>
      <c r="C16" s="17">
        <v>27.06</v>
      </c>
      <c r="D16" s="17">
        <v>22.88</v>
      </c>
      <c r="E16" s="19"/>
    </row>
    <row r="17" spans="1:5" ht="30" customHeight="1" x14ac:dyDescent="0.25">
      <c r="A17" s="32" t="s">
        <v>7</v>
      </c>
      <c r="B17" s="32"/>
      <c r="C17" s="17">
        <v>4938.45</v>
      </c>
      <c r="D17" s="17">
        <v>2460</v>
      </c>
      <c r="E17" s="19"/>
    </row>
    <row r="18" spans="1:5" x14ac:dyDescent="0.25">
      <c r="A18" s="32" t="s">
        <v>14</v>
      </c>
      <c r="B18" s="32"/>
      <c r="C18" s="20">
        <v>15</v>
      </c>
      <c r="D18" s="20">
        <v>9</v>
      </c>
      <c r="E18" s="19"/>
    </row>
    <row r="19" spans="1:5" x14ac:dyDescent="0.25">
      <c r="A19" s="32"/>
      <c r="B19" s="32"/>
      <c r="C19" s="33" t="s">
        <v>17</v>
      </c>
      <c r="D19" s="34"/>
      <c r="E19" s="19"/>
    </row>
    <row r="20" spans="1:5" x14ac:dyDescent="0.25">
      <c r="A20" s="11" t="s">
        <v>8</v>
      </c>
      <c r="B20" s="21"/>
      <c r="C20" s="22">
        <f t="shared" ref="C20:D20" si="0">IF(C12="","x",C14+20*C15+20*C16+C17)</f>
        <v>110378.97</v>
      </c>
      <c r="D20" s="22">
        <f t="shared" si="0"/>
        <v>95920.400000000009</v>
      </c>
      <c r="E20" s="23"/>
    </row>
    <row r="21" spans="1:5" ht="13.8" customHeight="1" x14ac:dyDescent="0.25">
      <c r="A21" s="24" t="s">
        <v>9</v>
      </c>
      <c r="B21" s="24"/>
      <c r="C21" s="25">
        <f>IF(C$12="","x",ROUND(MIN($C20:$D20)/C20*$B8,2))</f>
        <v>82.56</v>
      </c>
      <c r="D21" s="25">
        <f>IF(D$12="","x",ROUND(MIN($C20:$D20)/D20*$B8,2))</f>
        <v>95</v>
      </c>
      <c r="E21" s="26"/>
    </row>
    <row r="22" spans="1:5" ht="30.6" customHeight="1" x14ac:dyDescent="0.25">
      <c r="A22" s="21" t="s">
        <v>10</v>
      </c>
      <c r="B22" s="11"/>
      <c r="C22" s="25">
        <f>IF(C$12="","x",ROUND(5.25-(C18*0.25),2))</f>
        <v>1.5</v>
      </c>
      <c r="D22" s="25">
        <f t="shared" ref="D22" si="1">IF(D$12="","x",ROUND(5.25-(D18*0.25),2))</f>
        <v>3</v>
      </c>
      <c r="E22" s="26"/>
    </row>
    <row r="23" spans="1:5" x14ac:dyDescent="0.25">
      <c r="A23" s="24" t="s">
        <v>11</v>
      </c>
      <c r="B23" s="24"/>
      <c r="C23" s="25">
        <f>IF(C$12="","x",SUM(C21:C22))</f>
        <v>84.06</v>
      </c>
      <c r="D23" s="25">
        <f t="shared" ref="D23" si="2">IF(D$12="","x",SUM(D21:D22))</f>
        <v>98</v>
      </c>
      <c r="E23" s="26"/>
    </row>
  </sheetData>
  <mergeCells count="4">
    <mergeCell ref="A1:C1"/>
    <mergeCell ref="A3:D3"/>
    <mergeCell ref="A6:D6"/>
    <mergeCell ref="A5:B5"/>
  </mergeCells>
  <conditionalFormatting sqref="C23:D23">
    <cfRule type="cellIs" dxfId="15" priority="23" operator="equal">
      <formula>MAX($C$23:$D$23)</formula>
    </cfRule>
  </conditionalFormatting>
  <pageMargins left="0.7" right="0.7" top="0.75" bottom="0.75" header="0.3" footer="0.3"/>
  <pageSetup paperSize="9" scale="92" fitToWidth="0" orientation="landscape" r:id="rId1"/>
  <rowBreaks count="1" manualBreakCount="1">
    <brk id="18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opLeftCell="A4" zoomScale="120" zoomScaleNormal="120" workbookViewId="0">
      <selection activeCell="A4" sqref="A4"/>
    </sheetView>
  </sheetViews>
  <sheetFormatPr defaultColWidth="9.109375" defaultRowHeight="12" x14ac:dyDescent="0.25"/>
  <cols>
    <col min="1" max="1" width="28.44140625" style="6" customWidth="1"/>
    <col min="2" max="2" width="7.88671875" style="6" customWidth="1"/>
    <col min="3" max="3" width="15" style="6" customWidth="1"/>
    <col min="4" max="4" width="14" style="6" customWidth="1"/>
    <col min="5" max="5" width="11.44140625" style="6" bestFit="1" customWidth="1"/>
    <col min="6" max="6" width="16.109375" style="6" customWidth="1"/>
    <col min="7" max="7" width="12.6640625" style="6" customWidth="1"/>
    <col min="8" max="8" width="11.88671875" style="6" bestFit="1" customWidth="1"/>
    <col min="9" max="9" width="15.5546875" style="6" customWidth="1"/>
    <col min="10" max="10" width="14" style="6" bestFit="1" customWidth="1"/>
    <col min="11" max="12" width="9.109375" style="6"/>
    <col min="13" max="13" width="12.109375" style="6" bestFit="1" customWidth="1"/>
    <col min="14" max="14" width="9.109375" style="6"/>
    <col min="15" max="15" width="17.44140625" style="6" bestFit="1" customWidth="1"/>
    <col min="16" max="16" width="14.44140625" style="6" bestFit="1" customWidth="1"/>
    <col min="17" max="16384" width="9.109375" style="6"/>
  </cols>
  <sheetData>
    <row r="1" spans="1:10" x14ac:dyDescent="0.25">
      <c r="A1" s="46" t="s">
        <v>0</v>
      </c>
      <c r="B1" s="46"/>
      <c r="C1" s="46"/>
    </row>
    <row r="3" spans="1:10" ht="30" customHeight="1" x14ac:dyDescent="0.25">
      <c r="A3" s="50" t="s">
        <v>63</v>
      </c>
      <c r="B3" s="50"/>
      <c r="C3" s="50"/>
      <c r="D3" s="50"/>
      <c r="E3" s="50"/>
      <c r="F3" s="50"/>
      <c r="G3" s="50"/>
      <c r="H3" s="50"/>
      <c r="I3" s="7"/>
      <c r="J3" s="7"/>
    </row>
    <row r="5" spans="1:10" ht="24" customHeight="1" x14ac:dyDescent="0.25">
      <c r="A5" s="49" t="s">
        <v>62</v>
      </c>
      <c r="B5" s="49"/>
      <c r="C5" s="43">
        <v>265237.5</v>
      </c>
      <c r="D5" s="8"/>
      <c r="F5" s="8"/>
    </row>
    <row r="6" spans="1:10" x14ac:dyDescent="0.25">
      <c r="A6" s="48" t="s">
        <v>2</v>
      </c>
      <c r="B6" s="48"/>
      <c r="C6" s="48"/>
      <c r="D6" s="48"/>
      <c r="E6" s="48"/>
      <c r="F6" s="48"/>
      <c r="G6" s="48"/>
    </row>
    <row r="7" spans="1:10" x14ac:dyDescent="0.25">
      <c r="A7" s="9" t="s">
        <v>15</v>
      </c>
      <c r="B7" s="9" t="s">
        <v>16</v>
      </c>
      <c r="D7" s="10"/>
      <c r="E7" s="10"/>
      <c r="F7" s="10"/>
      <c r="G7" s="10"/>
    </row>
    <row r="8" spans="1:10" ht="24" x14ac:dyDescent="0.25">
      <c r="A8" s="11" t="s">
        <v>8</v>
      </c>
      <c r="B8" s="12">
        <v>95</v>
      </c>
      <c r="D8" s="10"/>
      <c r="E8" s="10"/>
      <c r="F8" s="10"/>
      <c r="G8" s="10"/>
    </row>
    <row r="9" spans="1:10" ht="28.2" customHeight="1" x14ac:dyDescent="0.25">
      <c r="A9" s="11" t="s">
        <v>10</v>
      </c>
      <c r="B9" s="12">
        <v>5</v>
      </c>
    </row>
    <row r="10" spans="1:10" x14ac:dyDescent="0.25">
      <c r="A10" s="13" t="s">
        <v>1</v>
      </c>
      <c r="B10" s="13"/>
    </row>
    <row r="12" spans="1:10" ht="150" customHeight="1" x14ac:dyDescent="0.25">
      <c r="A12" s="14" t="s">
        <v>3</v>
      </c>
      <c r="B12" s="14"/>
      <c r="C12" s="15" t="s">
        <v>28</v>
      </c>
      <c r="D12" s="15" t="s">
        <v>30</v>
      </c>
      <c r="E12" s="15" t="s">
        <v>20</v>
      </c>
      <c r="F12" s="15" t="s">
        <v>23</v>
      </c>
      <c r="G12" s="15" t="s">
        <v>24</v>
      </c>
      <c r="H12" s="15" t="s">
        <v>33</v>
      </c>
      <c r="I12" s="16"/>
    </row>
    <row r="13" spans="1:10" x14ac:dyDescent="0.25">
      <c r="A13" s="14"/>
      <c r="B13" s="14"/>
      <c r="C13" s="14" t="s">
        <v>13</v>
      </c>
      <c r="D13" s="14"/>
      <c r="E13" s="14"/>
      <c r="F13" s="14"/>
      <c r="G13" s="15"/>
      <c r="H13" s="15"/>
      <c r="I13" s="16"/>
    </row>
    <row r="14" spans="1:10" ht="24" x14ac:dyDescent="0.25">
      <c r="A14" s="32" t="s">
        <v>6</v>
      </c>
      <c r="B14" s="32"/>
      <c r="C14" s="18">
        <v>250034.52</v>
      </c>
      <c r="D14" s="18">
        <v>248965.8</v>
      </c>
      <c r="E14" s="18">
        <v>233123.34</v>
      </c>
      <c r="F14" s="18">
        <v>220416</v>
      </c>
      <c r="G14" s="18">
        <v>192126</v>
      </c>
      <c r="H14" s="18">
        <v>242492.04</v>
      </c>
      <c r="I14" s="19"/>
    </row>
    <row r="15" spans="1:10" ht="52.2" customHeight="1" x14ac:dyDescent="0.25">
      <c r="A15" s="32" t="s">
        <v>4</v>
      </c>
      <c r="B15" s="32"/>
      <c r="C15" s="17">
        <v>61.5</v>
      </c>
      <c r="D15" s="17">
        <v>29.52</v>
      </c>
      <c r="E15" s="17">
        <v>24.6</v>
      </c>
      <c r="F15" s="17">
        <v>22.88</v>
      </c>
      <c r="G15" s="17">
        <v>23.37</v>
      </c>
      <c r="H15" s="17">
        <v>21.03</v>
      </c>
      <c r="I15" s="19"/>
    </row>
    <row r="16" spans="1:10" ht="36.6" customHeight="1" x14ac:dyDescent="0.25">
      <c r="A16" s="32" t="s">
        <v>5</v>
      </c>
      <c r="B16" s="32"/>
      <c r="C16" s="17">
        <v>27.66</v>
      </c>
      <c r="D16" s="17">
        <v>29.52</v>
      </c>
      <c r="E16" s="17">
        <v>25.46</v>
      </c>
      <c r="F16" s="17">
        <v>22.88</v>
      </c>
      <c r="G16" s="17">
        <v>23.37</v>
      </c>
      <c r="H16" s="17">
        <v>21.03</v>
      </c>
      <c r="I16" s="19"/>
    </row>
    <row r="17" spans="1:9" ht="39" customHeight="1" x14ac:dyDescent="0.25">
      <c r="A17" s="32" t="s">
        <v>7</v>
      </c>
      <c r="B17" s="32"/>
      <c r="C17" s="17">
        <v>4973.41</v>
      </c>
      <c r="D17" s="17">
        <v>5043</v>
      </c>
      <c r="E17" s="17">
        <v>4582.9799999999996</v>
      </c>
      <c r="F17" s="17">
        <v>2460</v>
      </c>
      <c r="G17" s="17">
        <v>3926.16</v>
      </c>
      <c r="H17" s="17">
        <v>3828.01</v>
      </c>
      <c r="I17" s="19"/>
    </row>
    <row r="18" spans="1:9" ht="24" x14ac:dyDescent="0.25">
      <c r="A18" s="32" t="s">
        <v>14</v>
      </c>
      <c r="B18" s="32"/>
      <c r="C18" s="20">
        <v>17</v>
      </c>
      <c r="D18" s="20">
        <v>10</v>
      </c>
      <c r="E18" s="20">
        <v>10</v>
      </c>
      <c r="F18" s="20">
        <v>9</v>
      </c>
      <c r="G18" s="20">
        <v>5</v>
      </c>
      <c r="H18" s="20">
        <v>10</v>
      </c>
      <c r="I18" s="19"/>
    </row>
    <row r="19" spans="1:9" x14ac:dyDescent="0.25">
      <c r="A19" s="32"/>
      <c r="B19" s="32"/>
      <c r="C19" s="33" t="s">
        <v>17</v>
      </c>
      <c r="D19" s="34"/>
      <c r="E19" s="34"/>
      <c r="F19" s="34"/>
      <c r="G19" s="34"/>
      <c r="H19" s="34"/>
      <c r="I19" s="19"/>
    </row>
    <row r="20" spans="1:9" ht="24" x14ac:dyDescent="0.25">
      <c r="A20" s="11" t="s">
        <v>8</v>
      </c>
      <c r="B20" s="21"/>
      <c r="C20" s="22">
        <f t="shared" ref="C20:H20" si="0">IF(C12="","x",C14+20*C15+20*C16+C17)</f>
        <v>256791.13</v>
      </c>
      <c r="D20" s="22">
        <f t="shared" si="0"/>
        <v>255189.59999999998</v>
      </c>
      <c r="E20" s="22">
        <f t="shared" si="0"/>
        <v>238707.52000000002</v>
      </c>
      <c r="F20" s="22">
        <f t="shared" si="0"/>
        <v>223791.2</v>
      </c>
      <c r="G20" s="22">
        <f t="shared" si="0"/>
        <v>196986.96</v>
      </c>
      <c r="H20" s="22">
        <f t="shared" si="0"/>
        <v>247161.25000000003</v>
      </c>
      <c r="I20" s="23"/>
    </row>
    <row r="21" spans="1:9" x14ac:dyDescent="0.25">
      <c r="A21" s="24" t="s">
        <v>9</v>
      </c>
      <c r="B21" s="24"/>
      <c r="C21" s="25">
        <f t="shared" ref="C21:H21" si="1">IF(C$12="","x",ROUND(MIN($C20:$H20)/C20*$B8,2))</f>
        <v>72.88</v>
      </c>
      <c r="D21" s="25">
        <f t="shared" si="1"/>
        <v>73.33</v>
      </c>
      <c r="E21" s="25">
        <f t="shared" si="1"/>
        <v>78.400000000000006</v>
      </c>
      <c r="F21" s="25">
        <f t="shared" si="1"/>
        <v>83.62</v>
      </c>
      <c r="G21" s="25">
        <f t="shared" si="1"/>
        <v>95</v>
      </c>
      <c r="H21" s="25">
        <f t="shared" si="1"/>
        <v>75.709999999999994</v>
      </c>
      <c r="I21" s="26"/>
    </row>
    <row r="22" spans="1:9" ht="30" customHeight="1" x14ac:dyDescent="0.25">
      <c r="A22" s="21" t="s">
        <v>10</v>
      </c>
      <c r="B22" s="11"/>
      <c r="C22" s="25">
        <f>IF(C$12="","x",ROUND(5.25-(C18*0.25),2))</f>
        <v>1</v>
      </c>
      <c r="D22" s="25">
        <f t="shared" ref="D22:H22" si="2">IF(D$12="","x",ROUND(5.25-(D18*0.25),2))</f>
        <v>2.75</v>
      </c>
      <c r="E22" s="25">
        <f t="shared" si="2"/>
        <v>2.75</v>
      </c>
      <c r="F22" s="25">
        <f t="shared" si="2"/>
        <v>3</v>
      </c>
      <c r="G22" s="25">
        <f t="shared" si="2"/>
        <v>4</v>
      </c>
      <c r="H22" s="25">
        <f t="shared" si="2"/>
        <v>2.75</v>
      </c>
      <c r="I22" s="26"/>
    </row>
    <row r="23" spans="1:9" ht="13.8" customHeight="1" x14ac:dyDescent="0.25">
      <c r="A23" s="24" t="s">
        <v>11</v>
      </c>
      <c r="B23" s="24"/>
      <c r="C23" s="25">
        <f>IF(C$12="","x",SUM(C21:C22))</f>
        <v>73.88</v>
      </c>
      <c r="D23" s="25">
        <f t="shared" ref="D23:H23" si="3">IF(D$12="","x",SUM(D21:D22))</f>
        <v>76.08</v>
      </c>
      <c r="E23" s="25">
        <f t="shared" si="3"/>
        <v>81.150000000000006</v>
      </c>
      <c r="F23" s="25">
        <f t="shared" si="3"/>
        <v>86.62</v>
      </c>
      <c r="G23" s="25">
        <f t="shared" si="3"/>
        <v>99</v>
      </c>
      <c r="H23" s="25">
        <f t="shared" si="3"/>
        <v>78.459999999999994</v>
      </c>
      <c r="I23" s="26"/>
    </row>
  </sheetData>
  <mergeCells count="4">
    <mergeCell ref="A1:C1"/>
    <mergeCell ref="A3:H3"/>
    <mergeCell ref="A6:G6"/>
    <mergeCell ref="A5:B5"/>
  </mergeCells>
  <conditionalFormatting sqref="C23:H23">
    <cfRule type="cellIs" dxfId="14" priority="22" operator="equal">
      <formula>MAX($C$23:$H$23)</formula>
    </cfRule>
  </conditionalFormatting>
  <pageMargins left="0.7" right="0.7" top="0.75" bottom="0.75" header="0.3" footer="0.3"/>
  <pageSetup paperSize="9" scale="76" fitToWidth="0" orientation="landscape" r:id="rId1"/>
  <rowBreaks count="1" manualBreakCount="1">
    <brk id="18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13" zoomScale="120" zoomScaleNormal="120" workbookViewId="0">
      <selection activeCell="H32" sqref="H32"/>
    </sheetView>
  </sheetViews>
  <sheetFormatPr defaultColWidth="9.109375" defaultRowHeight="12" x14ac:dyDescent="0.25"/>
  <cols>
    <col min="1" max="1" width="33.6640625" style="6" customWidth="1"/>
    <col min="2" max="2" width="11.44140625" style="6" bestFit="1" customWidth="1"/>
    <col min="3" max="3" width="15.33203125" style="6" customWidth="1"/>
    <col min="4" max="4" width="13.5546875" style="6" customWidth="1"/>
    <col min="5" max="5" width="17.77734375" style="6" customWidth="1"/>
    <col min="6" max="6" width="15.5546875" style="6" customWidth="1"/>
    <col min="7" max="7" width="14" style="6" bestFit="1" customWidth="1"/>
    <col min="8" max="9" width="9.109375" style="6"/>
    <col min="10" max="10" width="12.109375" style="6" bestFit="1" customWidth="1"/>
    <col min="11" max="11" width="9.109375" style="6"/>
    <col min="12" max="12" width="17.44140625" style="6" bestFit="1" customWidth="1"/>
    <col min="13" max="13" width="14.44140625" style="6" bestFit="1" customWidth="1"/>
    <col min="14" max="16384" width="9.109375" style="6"/>
  </cols>
  <sheetData>
    <row r="1" spans="1:7" x14ac:dyDescent="0.25">
      <c r="A1" s="46" t="s">
        <v>0</v>
      </c>
      <c r="B1" s="46"/>
      <c r="C1" s="46"/>
    </row>
    <row r="3" spans="1:7" ht="30" customHeight="1" x14ac:dyDescent="0.25">
      <c r="A3" s="50" t="s">
        <v>60</v>
      </c>
      <c r="B3" s="50"/>
      <c r="C3" s="50"/>
      <c r="D3" s="50"/>
      <c r="E3" s="50"/>
      <c r="F3" s="7"/>
      <c r="G3" s="7"/>
    </row>
    <row r="5" spans="1:7" ht="24" customHeight="1" x14ac:dyDescent="0.25">
      <c r="A5" s="51" t="s">
        <v>61</v>
      </c>
      <c r="B5" s="51"/>
      <c r="C5" s="43">
        <v>213850.75</v>
      </c>
      <c r="D5" s="8"/>
    </row>
    <row r="6" spans="1:7" ht="14.4" customHeight="1" x14ac:dyDescent="0.25">
      <c r="A6" s="48" t="s">
        <v>2</v>
      </c>
      <c r="B6" s="48"/>
      <c r="C6" s="48"/>
      <c r="D6" s="48"/>
      <c r="E6" s="48"/>
    </row>
    <row r="7" spans="1:7" x14ac:dyDescent="0.25">
      <c r="A7" s="9" t="s">
        <v>15</v>
      </c>
      <c r="B7" s="9" t="s">
        <v>16</v>
      </c>
      <c r="D7" s="10"/>
      <c r="E7" s="10"/>
    </row>
    <row r="8" spans="1:7" x14ac:dyDescent="0.25">
      <c r="A8" s="11" t="s">
        <v>8</v>
      </c>
      <c r="B8" s="12">
        <v>95</v>
      </c>
      <c r="D8" s="10"/>
      <c r="E8" s="10"/>
    </row>
    <row r="9" spans="1:7" ht="31.2" customHeight="1" x14ac:dyDescent="0.25">
      <c r="A9" s="11" t="s">
        <v>10</v>
      </c>
      <c r="B9" s="12">
        <v>5</v>
      </c>
    </row>
    <row r="10" spans="1:7" x14ac:dyDescent="0.25">
      <c r="A10" s="13" t="s">
        <v>1</v>
      </c>
      <c r="B10" s="13"/>
    </row>
    <row r="12" spans="1:7" ht="81" customHeight="1" x14ac:dyDescent="0.25">
      <c r="A12" s="14" t="s">
        <v>3</v>
      </c>
      <c r="B12" s="14"/>
      <c r="C12" s="15" t="s">
        <v>20</v>
      </c>
      <c r="D12" s="45" t="s">
        <v>34</v>
      </c>
      <c r="E12" s="15" t="s">
        <v>32</v>
      </c>
      <c r="F12" s="16"/>
    </row>
    <row r="13" spans="1:7" x14ac:dyDescent="0.25">
      <c r="A13" s="14"/>
      <c r="B13" s="14"/>
      <c r="C13" s="14" t="s">
        <v>13</v>
      </c>
      <c r="D13" s="14"/>
      <c r="E13" s="14"/>
      <c r="F13" s="16"/>
    </row>
    <row r="14" spans="1:7" ht="24" x14ac:dyDescent="0.25">
      <c r="A14" s="32" t="s">
        <v>6</v>
      </c>
      <c r="B14" s="32"/>
      <c r="C14" s="18">
        <v>223651.86</v>
      </c>
      <c r="D14" s="18">
        <v>249394.8</v>
      </c>
      <c r="E14" s="18">
        <v>244632.24</v>
      </c>
      <c r="F14" s="19"/>
    </row>
    <row r="15" spans="1:7" ht="51.6" customHeight="1" x14ac:dyDescent="0.25">
      <c r="A15" s="32" t="s">
        <v>4</v>
      </c>
      <c r="B15" s="32"/>
      <c r="C15" s="17">
        <v>24.6</v>
      </c>
      <c r="D15" s="17">
        <v>24.6</v>
      </c>
      <c r="E15" s="17">
        <v>92.25</v>
      </c>
      <c r="F15" s="19"/>
    </row>
    <row r="16" spans="1:7" ht="30.6" customHeight="1" x14ac:dyDescent="0.25">
      <c r="A16" s="32" t="s">
        <v>5</v>
      </c>
      <c r="B16" s="32"/>
      <c r="C16" s="17">
        <v>25.46</v>
      </c>
      <c r="D16" s="17">
        <v>24.6</v>
      </c>
      <c r="E16" s="17">
        <v>27.06</v>
      </c>
      <c r="F16" s="19"/>
    </row>
    <row r="17" spans="1:6" ht="29.4" customHeight="1" x14ac:dyDescent="0.25">
      <c r="A17" s="32" t="s">
        <v>7</v>
      </c>
      <c r="B17" s="32"/>
      <c r="C17" s="17">
        <v>4582.9799999999996</v>
      </c>
      <c r="D17" s="17">
        <v>3444</v>
      </c>
      <c r="E17" s="17">
        <v>4938.45</v>
      </c>
      <c r="F17" s="19"/>
    </row>
    <row r="18" spans="1:6" x14ac:dyDescent="0.25">
      <c r="A18" s="32" t="s">
        <v>14</v>
      </c>
      <c r="B18" s="32"/>
      <c r="C18" s="20">
        <v>15</v>
      </c>
      <c r="D18" s="20">
        <v>10</v>
      </c>
      <c r="E18" s="20">
        <v>20</v>
      </c>
      <c r="F18" s="19"/>
    </row>
    <row r="19" spans="1:6" x14ac:dyDescent="0.25">
      <c r="A19" s="32"/>
      <c r="B19" s="32"/>
      <c r="C19" s="33" t="s">
        <v>17</v>
      </c>
      <c r="D19" s="34"/>
      <c r="E19" s="34"/>
      <c r="F19" s="19"/>
    </row>
    <row r="20" spans="1:6" x14ac:dyDescent="0.25">
      <c r="A20" s="11" t="s">
        <v>8</v>
      </c>
      <c r="B20" s="21"/>
      <c r="C20" s="22">
        <f t="shared" ref="C20:E20" si="0">IF(C12="","x",C14+20*C15+20*C16+C17)</f>
        <v>229236.04</v>
      </c>
      <c r="D20" s="22">
        <f t="shared" si="0"/>
        <v>253822.8</v>
      </c>
      <c r="E20" s="22">
        <f t="shared" si="0"/>
        <v>251956.89</v>
      </c>
      <c r="F20" s="23"/>
    </row>
    <row r="21" spans="1:6" x14ac:dyDescent="0.25">
      <c r="A21" s="24" t="s">
        <v>9</v>
      </c>
      <c r="B21" s="24"/>
      <c r="C21" s="25">
        <f>IF(C$12="","x",ROUND(MIN($C20:$E20)/C20*$B8,2))</f>
        <v>95</v>
      </c>
      <c r="D21" s="25">
        <f>IF(D$12="","x",ROUND(MIN($C20:$E20)/D20*$B8,2))</f>
        <v>85.8</v>
      </c>
      <c r="E21" s="25">
        <f>IF(E$12="","x",ROUND(MIN($C20:$E20)/E20*$B8,2))</f>
        <v>86.43</v>
      </c>
      <c r="F21" s="26"/>
    </row>
    <row r="22" spans="1:6" ht="29.4" customHeight="1" x14ac:dyDescent="0.25">
      <c r="A22" s="21" t="s">
        <v>10</v>
      </c>
      <c r="B22" s="11"/>
      <c r="C22" s="25">
        <f>IF(C$12="","x",ROUND(5.25-(C18*0.25),2))</f>
        <v>1.5</v>
      </c>
      <c r="D22" s="25">
        <f t="shared" ref="D22:E22" si="1">IF(D$12="","x",ROUND(5.25-(D18*0.25),2))</f>
        <v>2.75</v>
      </c>
      <c r="E22" s="25">
        <f t="shared" si="1"/>
        <v>0.25</v>
      </c>
      <c r="F22" s="26"/>
    </row>
    <row r="23" spans="1:6" ht="15" customHeight="1" x14ac:dyDescent="0.25">
      <c r="A23" s="24" t="s">
        <v>11</v>
      </c>
      <c r="B23" s="24"/>
      <c r="C23" s="25">
        <f>IF(C$12="","x",SUM(C21:C22))</f>
        <v>96.5</v>
      </c>
      <c r="D23" s="25">
        <f t="shared" ref="D23:E23" si="2">IF(D$12="","x",SUM(D21:D22))</f>
        <v>88.55</v>
      </c>
      <c r="E23" s="25">
        <f t="shared" si="2"/>
        <v>86.68</v>
      </c>
      <c r="F23" s="26"/>
    </row>
  </sheetData>
  <mergeCells count="4">
    <mergeCell ref="A1:C1"/>
    <mergeCell ref="A3:E3"/>
    <mergeCell ref="A6:E6"/>
    <mergeCell ref="A5:B5"/>
  </mergeCells>
  <conditionalFormatting sqref="C23:E23">
    <cfRule type="cellIs" dxfId="13" priority="21" operator="equal">
      <formula>MAX($C$23:$E$23)</formula>
    </cfRule>
  </conditionalFormatting>
  <pageMargins left="0.7" right="0.7" top="0.75" bottom="0.75" header="0.3" footer="0.3"/>
  <pageSetup paperSize="9" scale="89" fitToWidth="0" orientation="landscape" r:id="rId1"/>
  <rowBreaks count="1" manualBreakCount="1">
    <brk id="18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="120" zoomScaleNormal="120" workbookViewId="0">
      <selection activeCell="J17" sqref="J17"/>
    </sheetView>
  </sheetViews>
  <sheetFormatPr defaultColWidth="9.109375" defaultRowHeight="12" x14ac:dyDescent="0.25"/>
  <cols>
    <col min="1" max="1" width="39.33203125" style="6" customWidth="1"/>
    <col min="2" max="2" width="10" style="6" customWidth="1"/>
    <col min="3" max="3" width="26.109375" style="6" customWidth="1"/>
    <col min="4" max="4" width="15.5546875" style="6" customWidth="1"/>
    <col min="5" max="5" width="14" style="6" bestFit="1" customWidth="1"/>
    <col min="6" max="7" width="9.109375" style="6"/>
    <col min="8" max="8" width="12.109375" style="6" bestFit="1" customWidth="1"/>
    <col min="9" max="9" width="9.109375" style="6"/>
    <col min="10" max="10" width="17.44140625" style="6" bestFit="1" customWidth="1"/>
    <col min="11" max="11" width="14.44140625" style="6" bestFit="1" customWidth="1"/>
    <col min="12" max="16384" width="9.109375" style="6"/>
  </cols>
  <sheetData>
    <row r="1" spans="1:5" x14ac:dyDescent="0.25">
      <c r="A1" s="46" t="s">
        <v>0</v>
      </c>
      <c r="B1" s="46"/>
      <c r="C1" s="46"/>
    </row>
    <row r="3" spans="1:5" ht="30" customHeight="1" x14ac:dyDescent="0.25">
      <c r="A3" s="47" t="s">
        <v>59</v>
      </c>
      <c r="B3" s="47"/>
      <c r="C3" s="47"/>
      <c r="D3" s="7"/>
      <c r="E3" s="7"/>
    </row>
    <row r="5" spans="1:5" ht="31.2" customHeight="1" x14ac:dyDescent="0.25">
      <c r="A5" s="49" t="s">
        <v>58</v>
      </c>
      <c r="B5" s="49"/>
      <c r="C5" s="43">
        <v>212622.25</v>
      </c>
    </row>
    <row r="6" spans="1:5" ht="15.6" customHeight="1" x14ac:dyDescent="0.25">
      <c r="A6" s="48" t="s">
        <v>2</v>
      </c>
      <c r="B6" s="48"/>
      <c r="C6" s="48"/>
    </row>
    <row r="7" spans="1:5" x14ac:dyDescent="0.25">
      <c r="A7" s="9" t="s">
        <v>15</v>
      </c>
      <c r="B7" s="9" t="s">
        <v>16</v>
      </c>
    </row>
    <row r="8" spans="1:5" x14ac:dyDescent="0.25">
      <c r="A8" s="11" t="s">
        <v>8</v>
      </c>
      <c r="B8" s="12">
        <v>95</v>
      </c>
    </row>
    <row r="9" spans="1:5" ht="22.8" customHeight="1" x14ac:dyDescent="0.25">
      <c r="A9" s="11" t="s">
        <v>10</v>
      </c>
      <c r="B9" s="12">
        <v>5</v>
      </c>
    </row>
    <row r="10" spans="1:5" x14ac:dyDescent="0.25">
      <c r="A10" s="13" t="s">
        <v>1</v>
      </c>
      <c r="B10" s="13"/>
    </row>
    <row r="12" spans="1:5" ht="47.4" customHeight="1" x14ac:dyDescent="0.25">
      <c r="A12" s="14" t="s">
        <v>3</v>
      </c>
      <c r="B12" s="14"/>
      <c r="C12" s="15" t="s">
        <v>20</v>
      </c>
      <c r="D12" s="16"/>
    </row>
    <row r="13" spans="1:5" x14ac:dyDescent="0.25">
      <c r="A13" s="14"/>
      <c r="B13" s="14"/>
      <c r="C13" s="14" t="s">
        <v>13</v>
      </c>
      <c r="D13" s="16"/>
    </row>
    <row r="14" spans="1:5" ht="24" x14ac:dyDescent="0.25">
      <c r="A14" s="32" t="s">
        <v>12</v>
      </c>
      <c r="B14" s="32"/>
      <c r="C14" s="18">
        <v>78865.14</v>
      </c>
      <c r="D14" s="19"/>
    </row>
    <row r="15" spans="1:5" ht="48" customHeight="1" x14ac:dyDescent="0.25">
      <c r="A15" s="32" t="s">
        <v>4</v>
      </c>
      <c r="B15" s="32"/>
      <c r="C15" s="17">
        <v>24.6</v>
      </c>
      <c r="D15" s="19"/>
    </row>
    <row r="16" spans="1:5" ht="30.6" customHeight="1" x14ac:dyDescent="0.25">
      <c r="A16" s="32" t="s">
        <v>5</v>
      </c>
      <c r="B16" s="32"/>
      <c r="C16" s="17">
        <v>25.46</v>
      </c>
      <c r="D16" s="19"/>
    </row>
    <row r="17" spans="1:4" ht="27.6" customHeight="1" x14ac:dyDescent="0.25">
      <c r="A17" s="32" t="s">
        <v>7</v>
      </c>
      <c r="B17" s="32"/>
      <c r="C17" s="17">
        <v>4582.9799999999996</v>
      </c>
      <c r="D17" s="19"/>
    </row>
    <row r="18" spans="1:4" x14ac:dyDescent="0.25">
      <c r="A18" s="32" t="s">
        <v>14</v>
      </c>
      <c r="B18" s="32"/>
      <c r="C18" s="20">
        <v>5</v>
      </c>
      <c r="D18" s="19"/>
    </row>
    <row r="19" spans="1:4" x14ac:dyDescent="0.25">
      <c r="A19" s="32"/>
      <c r="B19" s="32"/>
      <c r="C19" s="33" t="s">
        <v>17</v>
      </c>
      <c r="D19" s="19"/>
    </row>
    <row r="20" spans="1:4" x14ac:dyDescent="0.25">
      <c r="A20" s="11" t="s">
        <v>8</v>
      </c>
      <c r="B20" s="21"/>
      <c r="C20" s="22">
        <f t="shared" ref="C20" si="0">IF(C12="","x",C14+20*C15+20*C16+C17)</f>
        <v>84449.319999999992</v>
      </c>
      <c r="D20" s="23"/>
    </row>
    <row r="21" spans="1:4" x14ac:dyDescent="0.25">
      <c r="A21" s="24" t="s">
        <v>9</v>
      </c>
      <c r="B21" s="24"/>
      <c r="C21" s="25">
        <f>IF(C$12="","x",ROUND(MIN($C20:$C20)/C20*$B8,2))</f>
        <v>95</v>
      </c>
      <c r="D21" s="26"/>
    </row>
    <row r="22" spans="1:4" ht="28.8" customHeight="1" x14ac:dyDescent="0.25">
      <c r="A22" s="21" t="s">
        <v>10</v>
      </c>
      <c r="B22" s="11"/>
      <c r="C22" s="25">
        <f>IF(C$12="","x",ROUND(5.25-(C18*0.25),2))</f>
        <v>4</v>
      </c>
      <c r="D22" s="26"/>
    </row>
    <row r="23" spans="1:4" ht="15" customHeight="1" x14ac:dyDescent="0.25">
      <c r="A23" s="24" t="s">
        <v>11</v>
      </c>
      <c r="B23" s="24"/>
      <c r="C23" s="25">
        <f>IF(C$12="","x",SUM(C21:C22))</f>
        <v>99</v>
      </c>
      <c r="D23" s="26"/>
    </row>
  </sheetData>
  <mergeCells count="4">
    <mergeCell ref="A1:C1"/>
    <mergeCell ref="A3:C3"/>
    <mergeCell ref="A6:C6"/>
    <mergeCell ref="A5:B5"/>
  </mergeCells>
  <conditionalFormatting sqref="C23">
    <cfRule type="cellIs" dxfId="12" priority="20" operator="equal">
      <formula>MAX($C$23:$C$23)</formula>
    </cfRule>
  </conditionalFormatting>
  <pageMargins left="0.7" right="0.7" top="0.75" bottom="0.75" header="0.3" footer="0.3"/>
  <pageSetup paperSize="9" scale="96" fitToWidth="0" orientation="landscape" r:id="rId1"/>
  <rowBreaks count="1" manualBreakCount="1">
    <brk id="18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="120" zoomScaleNormal="120" workbookViewId="0">
      <selection activeCell="A5" sqref="A5:B5"/>
    </sheetView>
  </sheetViews>
  <sheetFormatPr defaultColWidth="9.109375" defaultRowHeight="12" x14ac:dyDescent="0.25"/>
  <cols>
    <col min="1" max="1" width="39.77734375" style="6" customWidth="1"/>
    <col min="2" max="2" width="11.44140625" style="6" bestFit="1" customWidth="1"/>
    <col min="3" max="3" width="18" style="6" customWidth="1"/>
    <col min="4" max="4" width="15.5546875" style="6" customWidth="1"/>
    <col min="5" max="5" width="14" style="6" bestFit="1" customWidth="1"/>
    <col min="6" max="7" width="9.109375" style="6"/>
    <col min="8" max="8" width="12.109375" style="6" bestFit="1" customWidth="1"/>
    <col min="9" max="9" width="9.109375" style="6"/>
    <col min="10" max="10" width="17.44140625" style="6" bestFit="1" customWidth="1"/>
    <col min="11" max="11" width="14.44140625" style="6" bestFit="1" customWidth="1"/>
    <col min="12" max="16384" width="9.109375" style="6"/>
  </cols>
  <sheetData>
    <row r="1" spans="1:5" x14ac:dyDescent="0.25">
      <c r="A1" s="46" t="s">
        <v>0</v>
      </c>
      <c r="B1" s="46"/>
      <c r="C1" s="46"/>
    </row>
    <row r="3" spans="1:5" ht="30" customHeight="1" x14ac:dyDescent="0.25">
      <c r="A3" s="47" t="s">
        <v>56</v>
      </c>
      <c r="B3" s="47"/>
      <c r="C3" s="47"/>
      <c r="D3" s="7"/>
      <c r="E3" s="7"/>
    </row>
    <row r="5" spans="1:5" ht="24" customHeight="1" x14ac:dyDescent="0.25">
      <c r="A5" s="49" t="s">
        <v>57</v>
      </c>
      <c r="B5" s="49"/>
      <c r="C5" s="43">
        <v>208731.98</v>
      </c>
    </row>
    <row r="6" spans="1:5" x14ac:dyDescent="0.25">
      <c r="A6" s="48" t="s">
        <v>2</v>
      </c>
      <c r="B6" s="48"/>
      <c r="C6" s="48"/>
    </row>
    <row r="7" spans="1:5" x14ac:dyDescent="0.25">
      <c r="A7" s="9" t="s">
        <v>15</v>
      </c>
      <c r="B7" s="9" t="s">
        <v>16</v>
      </c>
    </row>
    <row r="8" spans="1:5" ht="19.2" customHeight="1" x14ac:dyDescent="0.25">
      <c r="A8" s="11" t="s">
        <v>8</v>
      </c>
      <c r="B8" s="12">
        <v>95</v>
      </c>
    </row>
    <row r="9" spans="1:5" ht="28.8" customHeight="1" x14ac:dyDescent="0.25">
      <c r="A9" s="11" t="s">
        <v>10</v>
      </c>
      <c r="B9" s="12">
        <v>5</v>
      </c>
    </row>
    <row r="10" spans="1:5" x14ac:dyDescent="0.25">
      <c r="A10" s="13" t="s">
        <v>1</v>
      </c>
      <c r="B10" s="13"/>
    </row>
    <row r="12" spans="1:5" x14ac:dyDescent="0.25">
      <c r="A12" s="14" t="s">
        <v>3</v>
      </c>
      <c r="B12" s="14"/>
      <c r="C12" s="45" t="s">
        <v>34</v>
      </c>
      <c r="D12" s="16"/>
    </row>
    <row r="13" spans="1:5" x14ac:dyDescent="0.25">
      <c r="A13" s="14"/>
      <c r="B13" s="14"/>
      <c r="C13" s="14" t="s">
        <v>13</v>
      </c>
      <c r="D13" s="16"/>
    </row>
    <row r="14" spans="1:5" ht="25.8" customHeight="1" x14ac:dyDescent="0.25">
      <c r="A14" s="32" t="s">
        <v>6</v>
      </c>
      <c r="B14" s="32"/>
      <c r="C14" s="18">
        <v>122754</v>
      </c>
      <c r="D14" s="19"/>
    </row>
    <row r="15" spans="1:5" ht="39.6" customHeight="1" x14ac:dyDescent="0.25">
      <c r="A15" s="32" t="s">
        <v>4</v>
      </c>
      <c r="B15" s="32"/>
      <c r="C15" s="17">
        <v>24.6</v>
      </c>
      <c r="D15" s="19"/>
    </row>
    <row r="16" spans="1:5" ht="29.4" customHeight="1" x14ac:dyDescent="0.25">
      <c r="A16" s="32" t="s">
        <v>5</v>
      </c>
      <c r="B16" s="32"/>
      <c r="C16" s="17">
        <v>24.6</v>
      </c>
      <c r="D16" s="19"/>
    </row>
    <row r="17" spans="1:4" ht="29.4" customHeight="1" x14ac:dyDescent="0.25">
      <c r="A17" s="32" t="s">
        <v>7</v>
      </c>
      <c r="B17" s="32"/>
      <c r="C17" s="17">
        <v>3444</v>
      </c>
      <c r="D17" s="19"/>
    </row>
    <row r="18" spans="1:4" x14ac:dyDescent="0.25">
      <c r="A18" s="32" t="s">
        <v>14</v>
      </c>
      <c r="B18" s="32"/>
      <c r="C18" s="20">
        <v>8</v>
      </c>
      <c r="D18" s="19"/>
    </row>
    <row r="19" spans="1:4" x14ac:dyDescent="0.25">
      <c r="A19" s="32"/>
      <c r="B19" s="32"/>
      <c r="C19" s="33" t="s">
        <v>17</v>
      </c>
      <c r="D19" s="19"/>
    </row>
    <row r="20" spans="1:4" x14ac:dyDescent="0.25">
      <c r="A20" s="11" t="s">
        <v>8</v>
      </c>
      <c r="B20" s="21"/>
      <c r="C20" s="22">
        <f t="shared" ref="C20" si="0">IF(C12="","x",C14+20*C15+20*C16+C17)</f>
        <v>127182</v>
      </c>
      <c r="D20" s="23"/>
    </row>
    <row r="21" spans="1:4" x14ac:dyDescent="0.25">
      <c r="A21" s="24" t="s">
        <v>9</v>
      </c>
      <c r="B21" s="24"/>
      <c r="C21" s="25">
        <f>IF(C$12="","x",ROUND(MIN($C20:$C20)/C20*$B8,2))</f>
        <v>95</v>
      </c>
      <c r="D21" s="26"/>
    </row>
    <row r="22" spans="1:4" ht="29.4" customHeight="1" x14ac:dyDescent="0.25">
      <c r="A22" s="21" t="s">
        <v>10</v>
      </c>
      <c r="B22" s="11"/>
      <c r="C22" s="25">
        <f>IF(C$12="","x",ROUND(5.25-(C18*0.25),2))</f>
        <v>3.25</v>
      </c>
      <c r="D22" s="26"/>
    </row>
    <row r="23" spans="1:4" ht="21" customHeight="1" x14ac:dyDescent="0.25">
      <c r="A23" s="24" t="s">
        <v>11</v>
      </c>
      <c r="B23" s="24"/>
      <c r="C23" s="25">
        <f>IF(C$12="","x",SUM(C21:C22))</f>
        <v>98.25</v>
      </c>
      <c r="D23" s="26"/>
    </row>
  </sheetData>
  <mergeCells count="4">
    <mergeCell ref="A1:C1"/>
    <mergeCell ref="A3:C3"/>
    <mergeCell ref="A6:C6"/>
    <mergeCell ref="A5:B5"/>
  </mergeCells>
  <conditionalFormatting sqref="C23">
    <cfRule type="cellIs" dxfId="11" priority="19" operator="equal">
      <formula>MAX($C$23:$C$23)</formula>
    </cfRule>
  </conditionalFormatting>
  <pageMargins left="0.7" right="0.7" top="0.75" bottom="0.75" header="0.3" footer="0.3"/>
  <pageSetup paperSize="9" fitToWidth="0" orientation="landscape" r:id="rId1"/>
  <rowBreaks count="1" manualBreakCount="1">
    <brk id="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="120" zoomScaleNormal="120" workbookViewId="0">
      <selection activeCell="D33" sqref="D33"/>
    </sheetView>
  </sheetViews>
  <sheetFormatPr defaultColWidth="9.109375" defaultRowHeight="12" x14ac:dyDescent="0.25"/>
  <cols>
    <col min="1" max="1" width="37.33203125" style="6" customWidth="1"/>
    <col min="2" max="2" width="11.44140625" style="6" bestFit="1" customWidth="1"/>
    <col min="3" max="3" width="15.33203125" style="6" customWidth="1"/>
    <col min="4" max="4" width="15.5546875" style="6" customWidth="1"/>
    <col min="5" max="5" width="14" style="6" bestFit="1" customWidth="1"/>
    <col min="6" max="7" width="9.109375" style="6"/>
    <col min="8" max="8" width="12.109375" style="6" bestFit="1" customWidth="1"/>
    <col min="9" max="9" width="9.109375" style="6"/>
    <col min="10" max="10" width="17.44140625" style="6" bestFit="1" customWidth="1"/>
    <col min="11" max="11" width="14.44140625" style="6" bestFit="1" customWidth="1"/>
    <col min="12" max="16384" width="9.109375" style="6"/>
  </cols>
  <sheetData>
    <row r="1" spans="1:5" x14ac:dyDescent="0.25">
      <c r="A1" s="46" t="s">
        <v>0</v>
      </c>
      <c r="B1" s="46"/>
      <c r="C1" s="46"/>
    </row>
    <row r="3" spans="1:5" ht="30" customHeight="1" x14ac:dyDescent="0.25">
      <c r="A3" s="47" t="s">
        <v>106</v>
      </c>
      <c r="B3" s="47"/>
      <c r="C3" s="47"/>
      <c r="D3" s="7"/>
      <c r="E3" s="7"/>
    </row>
    <row r="5" spans="1:5" ht="48" customHeight="1" x14ac:dyDescent="0.25">
      <c r="A5" s="49" t="s">
        <v>107</v>
      </c>
      <c r="B5" s="49"/>
      <c r="C5" s="43">
        <v>239090.86</v>
      </c>
    </row>
    <row r="6" spans="1:5" x14ac:dyDescent="0.25">
      <c r="A6" s="48" t="s">
        <v>2</v>
      </c>
      <c r="B6" s="48"/>
      <c r="C6" s="48"/>
    </row>
    <row r="7" spans="1:5" x14ac:dyDescent="0.25">
      <c r="A7" s="9" t="s">
        <v>15</v>
      </c>
      <c r="B7" s="9" t="s">
        <v>16</v>
      </c>
    </row>
    <row r="8" spans="1:5" x14ac:dyDescent="0.25">
      <c r="A8" s="11" t="s">
        <v>8</v>
      </c>
      <c r="B8" s="12">
        <v>95</v>
      </c>
    </row>
    <row r="9" spans="1:5" ht="24" x14ac:dyDescent="0.25">
      <c r="A9" s="11" t="s">
        <v>10</v>
      </c>
      <c r="B9" s="12">
        <v>5</v>
      </c>
    </row>
    <row r="10" spans="1:5" x14ac:dyDescent="0.25">
      <c r="A10" s="13" t="s">
        <v>1</v>
      </c>
      <c r="B10" s="13"/>
    </row>
    <row r="12" spans="1:5" ht="24" x14ac:dyDescent="0.25">
      <c r="A12" s="14" t="s">
        <v>3</v>
      </c>
      <c r="B12" s="14"/>
      <c r="C12" s="15" t="s">
        <v>31</v>
      </c>
      <c r="D12" s="16"/>
    </row>
    <row r="13" spans="1:5" x14ac:dyDescent="0.25">
      <c r="A13" s="14"/>
      <c r="B13" s="14"/>
      <c r="C13" s="14" t="s">
        <v>13</v>
      </c>
      <c r="D13" s="16"/>
    </row>
    <row r="14" spans="1:5" ht="24" x14ac:dyDescent="0.25">
      <c r="A14" s="32" t="s">
        <v>6</v>
      </c>
      <c r="B14" s="32"/>
      <c r="C14" s="18">
        <v>216433.32</v>
      </c>
      <c r="D14" s="19"/>
    </row>
    <row r="15" spans="1:5" ht="34.200000000000003" customHeight="1" x14ac:dyDescent="0.25">
      <c r="A15" s="32" t="s">
        <v>4</v>
      </c>
      <c r="B15" s="32"/>
      <c r="C15" s="17">
        <v>21.03</v>
      </c>
      <c r="D15" s="19"/>
    </row>
    <row r="16" spans="1:5" ht="29.4" customHeight="1" x14ac:dyDescent="0.25">
      <c r="A16" s="32" t="s">
        <v>5</v>
      </c>
      <c r="B16" s="32"/>
      <c r="C16" s="17">
        <v>21.03</v>
      </c>
      <c r="D16" s="19"/>
    </row>
    <row r="17" spans="1:4" ht="29.4" customHeight="1" x14ac:dyDescent="0.25">
      <c r="A17" s="32" t="s">
        <v>7</v>
      </c>
      <c r="B17" s="32"/>
      <c r="C17" s="17">
        <v>3828.01</v>
      </c>
      <c r="D17" s="19"/>
    </row>
    <row r="18" spans="1:4" x14ac:dyDescent="0.25">
      <c r="A18" s="32" t="s">
        <v>14</v>
      </c>
      <c r="B18" s="32"/>
      <c r="C18" s="20">
        <v>10</v>
      </c>
      <c r="D18" s="19"/>
    </row>
    <row r="19" spans="1:4" x14ac:dyDescent="0.25">
      <c r="A19" s="32"/>
      <c r="B19" s="32"/>
      <c r="C19" s="33" t="s">
        <v>17</v>
      </c>
      <c r="D19" s="19"/>
    </row>
    <row r="20" spans="1:4" x14ac:dyDescent="0.25">
      <c r="A20" s="11" t="s">
        <v>8</v>
      </c>
      <c r="B20" s="21"/>
      <c r="C20" s="22">
        <f t="shared" ref="C20" si="0">IF(C12="","x",C14+20*C15+20*C16+C17)</f>
        <v>221102.53000000003</v>
      </c>
      <c r="D20" s="23"/>
    </row>
    <row r="21" spans="1:4" x14ac:dyDescent="0.25">
      <c r="A21" s="24" t="s">
        <v>9</v>
      </c>
      <c r="B21" s="24"/>
      <c r="C21" s="25">
        <f>IF(C$12="","x",ROUND(MIN($C20:$C20)/C20*$B8,2))</f>
        <v>95</v>
      </c>
      <c r="D21" s="26"/>
    </row>
    <row r="22" spans="1:4" ht="24.6" customHeight="1" x14ac:dyDescent="0.25">
      <c r="A22" s="21" t="s">
        <v>10</v>
      </c>
      <c r="B22" s="11"/>
      <c r="C22" s="25">
        <f>IF(C$12="","x",ROUND(5.25-(C18*0.25),2))</f>
        <v>2.75</v>
      </c>
      <c r="D22" s="26"/>
    </row>
    <row r="23" spans="1:4" ht="15" customHeight="1" x14ac:dyDescent="0.25">
      <c r="A23" s="24" t="s">
        <v>11</v>
      </c>
      <c r="B23" s="24"/>
      <c r="C23" s="25">
        <f>IF(C$12="","x",SUM(C21:C22))</f>
        <v>97.75</v>
      </c>
      <c r="D23" s="26"/>
    </row>
  </sheetData>
  <mergeCells count="4">
    <mergeCell ref="A1:C1"/>
    <mergeCell ref="A3:C3"/>
    <mergeCell ref="A6:C6"/>
    <mergeCell ref="A5:B5"/>
  </mergeCells>
  <conditionalFormatting sqref="C23">
    <cfRule type="cellIs" dxfId="37" priority="45" operator="equal">
      <formula>MAX($C$23:$C$23)</formula>
    </cfRule>
  </conditionalFormatting>
  <pageMargins left="0.7" right="0.7" top="0.75" bottom="0.75" header="0.3" footer="0.3"/>
  <pageSetup paperSize="9" fitToWidth="0" orientation="landscape" r:id="rId1"/>
  <rowBreaks count="1" manualBreakCount="1">
    <brk id="18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zoomScale="120" zoomScaleNormal="120" workbookViewId="0">
      <selection activeCell="D12" sqref="D12"/>
    </sheetView>
  </sheetViews>
  <sheetFormatPr defaultColWidth="9.109375" defaultRowHeight="12" x14ac:dyDescent="0.25"/>
  <cols>
    <col min="1" max="1" width="28.21875" style="6" customWidth="1"/>
    <col min="2" max="2" width="11.44140625" style="6" bestFit="1" customWidth="1"/>
    <col min="3" max="3" width="15.21875" style="6" customWidth="1"/>
    <col min="4" max="4" width="19.88671875" style="6" customWidth="1"/>
    <col min="5" max="5" width="14.21875" style="6" customWidth="1"/>
    <col min="6" max="6" width="14.109375" style="6" customWidth="1"/>
    <col min="7" max="7" width="15.5546875" style="6" customWidth="1"/>
    <col min="8" max="8" width="14" style="6" bestFit="1" customWidth="1"/>
    <col min="9" max="10" width="9.109375" style="6"/>
    <col min="11" max="11" width="12.109375" style="6" bestFit="1" customWidth="1"/>
    <col min="12" max="12" width="9.109375" style="6"/>
    <col min="13" max="13" width="17.44140625" style="6" bestFit="1" customWidth="1"/>
    <col min="14" max="14" width="14.44140625" style="6" bestFit="1" customWidth="1"/>
    <col min="15" max="16384" width="9.109375" style="6"/>
  </cols>
  <sheetData>
    <row r="1" spans="1:8" x14ac:dyDescent="0.25">
      <c r="A1" s="46" t="s">
        <v>0</v>
      </c>
      <c r="B1" s="46"/>
      <c r="C1" s="46"/>
    </row>
    <row r="3" spans="1:8" ht="30" customHeight="1" x14ac:dyDescent="0.25">
      <c r="A3" s="47" t="s">
        <v>55</v>
      </c>
      <c r="B3" s="47"/>
      <c r="C3" s="47"/>
      <c r="D3" s="47"/>
      <c r="E3" s="47"/>
      <c r="F3" s="47"/>
      <c r="G3" s="7"/>
      <c r="H3" s="7"/>
    </row>
    <row r="5" spans="1:8" ht="28.2" customHeight="1" x14ac:dyDescent="0.25">
      <c r="A5" s="52" t="s">
        <v>54</v>
      </c>
      <c r="B5" s="52"/>
      <c r="C5" s="43">
        <v>226078.92</v>
      </c>
      <c r="D5" s="8"/>
      <c r="F5" s="8"/>
    </row>
    <row r="6" spans="1:8" x14ac:dyDescent="0.25">
      <c r="A6" s="48" t="s">
        <v>2</v>
      </c>
      <c r="B6" s="48"/>
      <c r="C6" s="48"/>
      <c r="D6" s="48"/>
      <c r="E6" s="48"/>
      <c r="F6" s="48"/>
    </row>
    <row r="7" spans="1:8" x14ac:dyDescent="0.25">
      <c r="A7" s="9" t="s">
        <v>15</v>
      </c>
      <c r="B7" s="9" t="s">
        <v>16</v>
      </c>
      <c r="D7" s="10"/>
      <c r="E7" s="10"/>
      <c r="F7" s="10"/>
    </row>
    <row r="8" spans="1:8" ht="24" x14ac:dyDescent="0.25">
      <c r="A8" s="11" t="s">
        <v>8</v>
      </c>
      <c r="B8" s="12">
        <v>95</v>
      </c>
      <c r="D8" s="10"/>
      <c r="E8" s="10"/>
      <c r="F8" s="10"/>
    </row>
    <row r="9" spans="1:8" ht="27" customHeight="1" x14ac:dyDescent="0.25">
      <c r="A9" s="11" t="s">
        <v>10</v>
      </c>
      <c r="B9" s="12">
        <v>5</v>
      </c>
    </row>
    <row r="10" spans="1:8" x14ac:dyDescent="0.25">
      <c r="A10" s="13" t="s">
        <v>1</v>
      </c>
      <c r="B10" s="13"/>
    </row>
    <row r="12" spans="1:8" ht="103.8" customHeight="1" x14ac:dyDescent="0.25">
      <c r="A12" s="14" t="s">
        <v>3</v>
      </c>
      <c r="B12" s="14"/>
      <c r="C12" s="15" t="s">
        <v>20</v>
      </c>
      <c r="D12" s="15" t="s">
        <v>23</v>
      </c>
      <c r="E12" s="15" t="s">
        <v>24</v>
      </c>
      <c r="F12" s="15" t="s">
        <v>25</v>
      </c>
      <c r="G12" s="16"/>
    </row>
    <row r="13" spans="1:8" x14ac:dyDescent="0.25">
      <c r="A13" s="14"/>
      <c r="B13" s="14"/>
      <c r="C13" s="14" t="s">
        <v>13</v>
      </c>
      <c r="D13" s="14"/>
      <c r="E13" s="14"/>
      <c r="F13" s="14"/>
      <c r="G13" s="16"/>
    </row>
    <row r="14" spans="1:8" ht="30.6" customHeight="1" x14ac:dyDescent="0.25">
      <c r="A14" s="32" t="s">
        <v>6</v>
      </c>
      <c r="B14" s="32"/>
      <c r="C14" s="18">
        <v>223651.86</v>
      </c>
      <c r="D14" s="18">
        <v>207427.20000000001</v>
      </c>
      <c r="E14" s="18">
        <v>199506</v>
      </c>
      <c r="F14" s="18">
        <v>237104.64000000001</v>
      </c>
      <c r="G14" s="19"/>
    </row>
    <row r="15" spans="1:8" ht="49.8" customHeight="1" x14ac:dyDescent="0.25">
      <c r="A15" s="32" t="s">
        <v>4</v>
      </c>
      <c r="B15" s="32"/>
      <c r="C15" s="17">
        <v>24.6</v>
      </c>
      <c r="D15" s="17">
        <v>22.88</v>
      </c>
      <c r="E15" s="17">
        <v>23.37</v>
      </c>
      <c r="F15" s="17">
        <v>21.03</v>
      </c>
      <c r="G15" s="19"/>
    </row>
    <row r="16" spans="1:8" ht="36.6" customHeight="1" x14ac:dyDescent="0.25">
      <c r="A16" s="32" t="s">
        <v>5</v>
      </c>
      <c r="B16" s="32"/>
      <c r="C16" s="17">
        <v>25.46</v>
      </c>
      <c r="D16" s="17">
        <v>22.88</v>
      </c>
      <c r="E16" s="17">
        <v>23.7</v>
      </c>
      <c r="F16" s="17">
        <v>21.03</v>
      </c>
      <c r="G16" s="19"/>
    </row>
    <row r="17" spans="1:7" ht="40.200000000000003" customHeight="1" x14ac:dyDescent="0.25">
      <c r="A17" s="32" t="s">
        <v>7</v>
      </c>
      <c r="B17" s="32"/>
      <c r="C17" s="17">
        <v>4582.9799999999996</v>
      </c>
      <c r="D17" s="17">
        <v>2460</v>
      </c>
      <c r="E17" s="17">
        <v>3926.16</v>
      </c>
      <c r="F17" s="17">
        <v>3828.01</v>
      </c>
      <c r="G17" s="19"/>
    </row>
    <row r="18" spans="1:7" ht="24" x14ac:dyDescent="0.25">
      <c r="A18" s="32" t="s">
        <v>14</v>
      </c>
      <c r="B18" s="32"/>
      <c r="C18" s="20">
        <v>20</v>
      </c>
      <c r="D18" s="20">
        <v>9</v>
      </c>
      <c r="E18" s="20">
        <v>15</v>
      </c>
      <c r="F18" s="20">
        <v>10</v>
      </c>
      <c r="G18" s="19"/>
    </row>
    <row r="19" spans="1:7" x14ac:dyDescent="0.25">
      <c r="A19" s="32"/>
      <c r="B19" s="32"/>
      <c r="C19" s="33" t="s">
        <v>17</v>
      </c>
      <c r="D19" s="34"/>
      <c r="E19" s="34"/>
      <c r="F19" s="34"/>
      <c r="G19" s="19"/>
    </row>
    <row r="20" spans="1:7" ht="24" x14ac:dyDescent="0.25">
      <c r="A20" s="11" t="s">
        <v>8</v>
      </c>
      <c r="B20" s="21"/>
      <c r="C20" s="22">
        <f t="shared" ref="C20:F20" si="0">IF(C12="","x",C14+20*C15+20*C16+C17)</f>
        <v>229236.04</v>
      </c>
      <c r="D20" s="22">
        <f t="shared" si="0"/>
        <v>210802.40000000002</v>
      </c>
      <c r="E20" s="22">
        <f t="shared" si="0"/>
        <v>204373.56</v>
      </c>
      <c r="F20" s="22">
        <f t="shared" si="0"/>
        <v>241773.85000000003</v>
      </c>
      <c r="G20" s="23"/>
    </row>
    <row r="21" spans="1:7" x14ac:dyDescent="0.25">
      <c r="A21" s="24" t="s">
        <v>9</v>
      </c>
      <c r="B21" s="24"/>
      <c r="C21" s="25">
        <f>IF(C$12="","x",ROUND(MIN($C20:$F20)/C20*$B8,2))</f>
        <v>84.7</v>
      </c>
      <c r="D21" s="25">
        <f>IF(D$12="","x",ROUND(MIN($C20:$F20)/D20*$B8,2))</f>
        <v>92.1</v>
      </c>
      <c r="E21" s="25">
        <f>IF(E$12="","x",ROUND(MIN($C20:$F20)/E20*$B8,2))</f>
        <v>95</v>
      </c>
      <c r="F21" s="25">
        <f>IF(F$12="","x",ROUND(MIN($C20:$F20)/F20*$B8,2))</f>
        <v>80.3</v>
      </c>
      <c r="G21" s="26"/>
    </row>
    <row r="22" spans="1:7" ht="26.4" customHeight="1" x14ac:dyDescent="0.25">
      <c r="A22" s="21" t="s">
        <v>10</v>
      </c>
      <c r="B22" s="11"/>
      <c r="C22" s="25">
        <f>IF(C$12="","x",ROUND(5.25-(C18*0.25),2))</f>
        <v>0.25</v>
      </c>
      <c r="D22" s="25">
        <f t="shared" ref="D22:F22" si="1">IF(D$12="","x",ROUND(5.25-(D18*0.25),2))</f>
        <v>3</v>
      </c>
      <c r="E22" s="25">
        <f t="shared" si="1"/>
        <v>1.5</v>
      </c>
      <c r="F22" s="25">
        <f t="shared" si="1"/>
        <v>2.75</v>
      </c>
      <c r="G22" s="26"/>
    </row>
    <row r="23" spans="1:7" ht="17.399999999999999" customHeight="1" x14ac:dyDescent="0.25">
      <c r="A23" s="24" t="s">
        <v>11</v>
      </c>
      <c r="B23" s="24"/>
      <c r="C23" s="25">
        <f>IF(C$12="","x",SUM(C21:C22))</f>
        <v>84.95</v>
      </c>
      <c r="D23" s="25">
        <f t="shared" ref="D23:F23" si="2">IF(D$12="","x",SUM(D21:D22))</f>
        <v>95.1</v>
      </c>
      <c r="E23" s="25">
        <f t="shared" si="2"/>
        <v>96.5</v>
      </c>
      <c r="F23" s="25">
        <f t="shared" si="2"/>
        <v>83.05</v>
      </c>
      <c r="G23" s="26"/>
    </row>
  </sheetData>
  <mergeCells count="4">
    <mergeCell ref="A1:C1"/>
    <mergeCell ref="A3:F3"/>
    <mergeCell ref="A6:F6"/>
    <mergeCell ref="A5:B5"/>
  </mergeCells>
  <conditionalFormatting sqref="C23:F23">
    <cfRule type="cellIs" dxfId="10" priority="18" operator="equal">
      <formula>MAX($C$23:$F$23)</formula>
    </cfRule>
  </conditionalFormatting>
  <pageMargins left="0.7" right="0.7" top="0.75" bottom="0.75" header="0.3" footer="0.3"/>
  <pageSetup paperSize="9" scale="83" fitToWidth="0" orientation="landscape" r:id="rId1"/>
  <rowBreaks count="1" manualBreakCount="1">
    <brk id="1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zoomScale="120" zoomScaleNormal="120" workbookViewId="0">
      <selection activeCell="K10" sqref="K10"/>
    </sheetView>
  </sheetViews>
  <sheetFormatPr defaultColWidth="9.109375" defaultRowHeight="12" x14ac:dyDescent="0.25"/>
  <cols>
    <col min="1" max="1" width="31.21875" style="6" customWidth="1"/>
    <col min="2" max="2" width="10.6640625" style="6" customWidth="1"/>
    <col min="3" max="3" width="19" style="6" customWidth="1"/>
    <col min="4" max="4" width="15" style="6" customWidth="1"/>
    <col min="5" max="5" width="16.33203125" style="6" customWidth="1"/>
    <col min="6" max="6" width="15.5546875" style="6" customWidth="1"/>
    <col min="7" max="7" width="14" style="6" bestFit="1" customWidth="1"/>
    <col min="8" max="9" width="9.109375" style="6"/>
    <col min="10" max="10" width="12.109375" style="6" bestFit="1" customWidth="1"/>
    <col min="11" max="11" width="9.109375" style="6"/>
    <col min="12" max="12" width="17.44140625" style="6" bestFit="1" customWidth="1"/>
    <col min="13" max="13" width="14.44140625" style="6" bestFit="1" customWidth="1"/>
    <col min="14" max="16384" width="9.109375" style="6"/>
  </cols>
  <sheetData>
    <row r="1" spans="1:7" x14ac:dyDescent="0.25">
      <c r="A1" s="46" t="s">
        <v>0</v>
      </c>
      <c r="B1" s="46"/>
      <c r="C1" s="46"/>
    </row>
    <row r="3" spans="1:7" ht="30" customHeight="1" x14ac:dyDescent="0.25">
      <c r="A3" s="47" t="s">
        <v>52</v>
      </c>
      <c r="B3" s="47"/>
      <c r="C3" s="47"/>
      <c r="D3" s="47"/>
      <c r="E3" s="47"/>
      <c r="F3" s="7"/>
      <c r="G3" s="7"/>
    </row>
    <row r="5" spans="1:7" ht="24" customHeight="1" x14ac:dyDescent="0.25">
      <c r="A5" s="53" t="s">
        <v>53</v>
      </c>
      <c r="B5" s="53"/>
      <c r="C5" s="43">
        <v>236657.71</v>
      </c>
      <c r="D5" s="8"/>
    </row>
    <row r="6" spans="1:7" x14ac:dyDescent="0.25">
      <c r="A6" s="48" t="s">
        <v>2</v>
      </c>
      <c r="B6" s="48"/>
      <c r="C6" s="48"/>
      <c r="D6" s="48"/>
      <c r="E6" s="48"/>
    </row>
    <row r="7" spans="1:7" x14ac:dyDescent="0.25">
      <c r="A7" s="9" t="s">
        <v>15</v>
      </c>
      <c r="B7" s="9" t="s">
        <v>16</v>
      </c>
      <c r="D7" s="10"/>
      <c r="E7" s="10"/>
    </row>
    <row r="8" spans="1:7" ht="24" x14ac:dyDescent="0.25">
      <c r="A8" s="11" t="s">
        <v>8</v>
      </c>
      <c r="B8" s="12">
        <v>95</v>
      </c>
      <c r="D8" s="10"/>
      <c r="E8" s="10"/>
    </row>
    <row r="9" spans="1:7" ht="28.2" customHeight="1" x14ac:dyDescent="0.25">
      <c r="A9" s="11" t="s">
        <v>10</v>
      </c>
      <c r="B9" s="12">
        <v>5</v>
      </c>
    </row>
    <row r="10" spans="1:7" x14ac:dyDescent="0.25">
      <c r="A10" s="13" t="s">
        <v>1</v>
      </c>
      <c r="B10" s="13"/>
    </row>
    <row r="12" spans="1:7" ht="84" customHeight="1" x14ac:dyDescent="0.25">
      <c r="A12" s="14" t="s">
        <v>3</v>
      </c>
      <c r="B12" s="14"/>
      <c r="C12" s="15" t="s">
        <v>28</v>
      </c>
      <c r="D12" s="15" t="s">
        <v>20</v>
      </c>
      <c r="E12" s="15" t="s">
        <v>24</v>
      </c>
      <c r="F12" s="16"/>
    </row>
    <row r="13" spans="1:7" x14ac:dyDescent="0.25">
      <c r="A13" s="14"/>
      <c r="B13" s="14"/>
      <c r="C13" s="14" t="s">
        <v>13</v>
      </c>
      <c r="D13" s="14"/>
      <c r="E13" s="14"/>
      <c r="F13" s="16"/>
    </row>
    <row r="14" spans="1:7" ht="24" x14ac:dyDescent="0.25">
      <c r="A14" s="32" t="s">
        <v>12</v>
      </c>
      <c r="B14" s="32"/>
      <c r="C14" s="18">
        <v>256632.48</v>
      </c>
      <c r="D14" s="18">
        <v>223651.86</v>
      </c>
      <c r="E14" s="18">
        <v>199506</v>
      </c>
      <c r="F14" s="19"/>
    </row>
    <row r="15" spans="1:7" ht="49.2" customHeight="1" x14ac:dyDescent="0.25">
      <c r="A15" s="32" t="s">
        <v>4</v>
      </c>
      <c r="B15" s="32"/>
      <c r="C15" s="17">
        <v>61.5</v>
      </c>
      <c r="D15" s="17">
        <v>24.6</v>
      </c>
      <c r="E15" s="17">
        <v>23.37</v>
      </c>
      <c r="F15" s="19"/>
    </row>
    <row r="16" spans="1:7" ht="34.200000000000003" customHeight="1" x14ac:dyDescent="0.25">
      <c r="A16" s="32" t="s">
        <v>5</v>
      </c>
      <c r="B16" s="32"/>
      <c r="C16" s="17">
        <v>27.66</v>
      </c>
      <c r="D16" s="17">
        <v>25.46</v>
      </c>
      <c r="E16" s="17">
        <v>23.37</v>
      </c>
      <c r="F16" s="19"/>
    </row>
    <row r="17" spans="1:6" ht="28.8" customHeight="1" x14ac:dyDescent="0.25">
      <c r="A17" s="32" t="s">
        <v>7</v>
      </c>
      <c r="B17" s="32"/>
      <c r="C17" s="17">
        <v>4973.41</v>
      </c>
      <c r="D17" s="17">
        <v>4582.9799999999996</v>
      </c>
      <c r="E17" s="17">
        <v>3926.16</v>
      </c>
      <c r="F17" s="19"/>
    </row>
    <row r="18" spans="1:6" x14ac:dyDescent="0.25">
      <c r="A18" s="32" t="s">
        <v>14</v>
      </c>
      <c r="B18" s="32"/>
      <c r="C18" s="20">
        <v>17</v>
      </c>
      <c r="D18" s="20">
        <v>20</v>
      </c>
      <c r="E18" s="20">
        <v>15</v>
      </c>
      <c r="F18" s="19"/>
    </row>
    <row r="19" spans="1:6" x14ac:dyDescent="0.25">
      <c r="A19" s="32"/>
      <c r="B19" s="32"/>
      <c r="C19" s="33" t="s">
        <v>17</v>
      </c>
      <c r="D19" s="34"/>
      <c r="E19" s="34"/>
      <c r="F19" s="19"/>
    </row>
    <row r="20" spans="1:6" ht="24" x14ac:dyDescent="0.25">
      <c r="A20" s="11" t="s">
        <v>8</v>
      </c>
      <c r="B20" s="21"/>
      <c r="C20" s="22">
        <f t="shared" ref="C20:E20" si="0">IF(C12="","x",C14+20*C15+20*C16+C17)</f>
        <v>263389.09000000003</v>
      </c>
      <c r="D20" s="22">
        <f t="shared" si="0"/>
        <v>229236.04</v>
      </c>
      <c r="E20" s="22">
        <f t="shared" si="0"/>
        <v>204366.96</v>
      </c>
      <c r="F20" s="23"/>
    </row>
    <row r="21" spans="1:6" ht="13.2" customHeight="1" x14ac:dyDescent="0.25">
      <c r="A21" s="24" t="s">
        <v>9</v>
      </c>
      <c r="B21" s="24"/>
      <c r="C21" s="25">
        <f>IF(C$12="","x",ROUND(MIN($C20:$E20)/C20*$B8,2))</f>
        <v>73.709999999999994</v>
      </c>
      <c r="D21" s="25">
        <f>IF(D$12="","x",ROUND(MIN($C20:$E20)/D20*$B8,2))</f>
        <v>84.69</v>
      </c>
      <c r="E21" s="25">
        <f>IF(E$12="","x",ROUND(MIN($C20:$E20)/E20*$B8,2))</f>
        <v>95</v>
      </c>
      <c r="F21" s="26"/>
    </row>
    <row r="22" spans="1:6" ht="28.8" customHeight="1" x14ac:dyDescent="0.25">
      <c r="A22" s="21" t="s">
        <v>10</v>
      </c>
      <c r="B22" s="11"/>
      <c r="C22" s="25">
        <f>IF(C$12="","x",ROUND(5.25-(C18*0.25),2))</f>
        <v>1</v>
      </c>
      <c r="D22" s="25">
        <f t="shared" ref="D22:E22" si="1">IF(D$12="","x",ROUND(5.25-(D18*0.25),2))</f>
        <v>0.25</v>
      </c>
      <c r="E22" s="25">
        <f t="shared" si="1"/>
        <v>1.5</v>
      </c>
      <c r="F22" s="26"/>
    </row>
    <row r="23" spans="1:6" ht="16.8" customHeight="1" x14ac:dyDescent="0.25">
      <c r="A23" s="24" t="s">
        <v>11</v>
      </c>
      <c r="B23" s="24"/>
      <c r="C23" s="25">
        <f>IF(C$12="","x",SUM(C21:C22))</f>
        <v>74.709999999999994</v>
      </c>
      <c r="D23" s="25">
        <f t="shared" ref="D23:E23" si="2">IF(D$12="","x",SUM(D21:D22))</f>
        <v>84.94</v>
      </c>
      <c r="E23" s="25">
        <f t="shared" si="2"/>
        <v>96.5</v>
      </c>
      <c r="F23" s="26"/>
    </row>
  </sheetData>
  <mergeCells count="4">
    <mergeCell ref="A1:C1"/>
    <mergeCell ref="A3:E3"/>
    <mergeCell ref="A6:E6"/>
    <mergeCell ref="A5:B5"/>
  </mergeCells>
  <conditionalFormatting sqref="C23:E23">
    <cfRule type="cellIs" dxfId="9" priority="17" operator="equal">
      <formula>MAX($C$23:$E$23)</formula>
    </cfRule>
  </conditionalFormatting>
  <pageMargins left="0.7" right="0.7" top="0.75" bottom="0.75" header="0.3" footer="0.3"/>
  <pageSetup paperSize="9" scale="89" fitToWidth="0" orientation="landscape" r:id="rId1"/>
  <rowBreaks count="1" manualBreakCount="1">
    <brk id="18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="120" zoomScaleNormal="120" workbookViewId="0">
      <selection activeCell="F22" sqref="F22"/>
    </sheetView>
  </sheetViews>
  <sheetFormatPr defaultColWidth="9.109375" defaultRowHeight="12" x14ac:dyDescent="0.25"/>
  <cols>
    <col min="1" max="1" width="44.33203125" style="6" customWidth="1"/>
    <col min="2" max="2" width="15.77734375" style="6" customWidth="1"/>
    <col min="3" max="3" width="19.5546875" style="6" customWidth="1"/>
    <col min="4" max="4" width="15.5546875" style="6" customWidth="1"/>
    <col min="5" max="5" width="14" style="6" bestFit="1" customWidth="1"/>
    <col min="6" max="7" width="9.109375" style="6"/>
    <col min="8" max="8" width="12.109375" style="6" bestFit="1" customWidth="1"/>
    <col min="9" max="9" width="9.109375" style="6"/>
    <col min="10" max="10" width="17.44140625" style="6" bestFit="1" customWidth="1"/>
    <col min="11" max="11" width="14.44140625" style="6" bestFit="1" customWidth="1"/>
    <col min="12" max="16384" width="9.109375" style="6"/>
  </cols>
  <sheetData>
    <row r="1" spans="1:5" x14ac:dyDescent="0.25">
      <c r="A1" s="46" t="s">
        <v>0</v>
      </c>
      <c r="B1" s="46"/>
      <c r="C1" s="46"/>
    </row>
    <row r="3" spans="1:5" ht="30" customHeight="1" x14ac:dyDescent="0.25">
      <c r="A3" s="47" t="s">
        <v>51</v>
      </c>
      <c r="B3" s="47"/>
      <c r="C3" s="47"/>
      <c r="D3" s="7"/>
      <c r="E3" s="7"/>
    </row>
    <row r="5" spans="1:5" ht="24" customHeight="1" x14ac:dyDescent="0.25">
      <c r="A5" s="49" t="s">
        <v>50</v>
      </c>
      <c r="B5" s="49"/>
      <c r="C5" s="43">
        <v>84240.08</v>
      </c>
    </row>
    <row r="6" spans="1:5" x14ac:dyDescent="0.25">
      <c r="A6" s="48" t="s">
        <v>2</v>
      </c>
      <c r="B6" s="48"/>
      <c r="C6" s="48"/>
    </row>
    <row r="7" spans="1:5" x14ac:dyDescent="0.25">
      <c r="A7" s="9" t="s">
        <v>15</v>
      </c>
      <c r="B7" s="9" t="s">
        <v>16</v>
      </c>
    </row>
    <row r="8" spans="1:5" x14ac:dyDescent="0.25">
      <c r="A8" s="11" t="s">
        <v>8</v>
      </c>
      <c r="B8" s="12">
        <v>95</v>
      </c>
    </row>
    <row r="9" spans="1:5" ht="24" customHeight="1" x14ac:dyDescent="0.25">
      <c r="A9" s="11" t="s">
        <v>10</v>
      </c>
      <c r="B9" s="12">
        <v>5</v>
      </c>
    </row>
    <row r="10" spans="1:5" x14ac:dyDescent="0.25">
      <c r="A10" s="13" t="s">
        <v>1</v>
      </c>
      <c r="B10" s="13"/>
    </row>
    <row r="12" spans="1:5" ht="24" x14ac:dyDescent="0.25">
      <c r="A12" s="14" t="s">
        <v>3</v>
      </c>
      <c r="B12" s="14"/>
      <c r="C12" s="15" t="s">
        <v>25</v>
      </c>
      <c r="D12" s="16"/>
    </row>
    <row r="13" spans="1:5" x14ac:dyDescent="0.25">
      <c r="A13" s="14"/>
      <c r="B13" s="14"/>
      <c r="C13" s="14" t="s">
        <v>13</v>
      </c>
      <c r="D13" s="16"/>
    </row>
    <row r="14" spans="1:5" ht="25.2" customHeight="1" x14ac:dyDescent="0.25">
      <c r="A14" s="32" t="s">
        <v>6</v>
      </c>
      <c r="B14" s="32"/>
      <c r="C14" s="18">
        <v>88427.64</v>
      </c>
      <c r="D14" s="19"/>
    </row>
    <row r="15" spans="1:5" ht="38.4" customHeight="1" x14ac:dyDescent="0.25">
      <c r="A15" s="32" t="s">
        <v>4</v>
      </c>
      <c r="B15" s="32"/>
      <c r="C15" s="17">
        <v>21.03</v>
      </c>
      <c r="D15" s="19"/>
    </row>
    <row r="16" spans="1:5" ht="30.6" customHeight="1" x14ac:dyDescent="0.25">
      <c r="A16" s="32" t="s">
        <v>5</v>
      </c>
      <c r="B16" s="32"/>
      <c r="C16" s="17">
        <v>21.03</v>
      </c>
      <c r="D16" s="19"/>
    </row>
    <row r="17" spans="1:4" ht="28.8" customHeight="1" x14ac:dyDescent="0.25">
      <c r="A17" s="32" t="s">
        <v>7</v>
      </c>
      <c r="B17" s="32"/>
      <c r="C17" s="17">
        <v>3828.01</v>
      </c>
      <c r="D17" s="19"/>
    </row>
    <row r="18" spans="1:4" ht="19.8" customHeight="1" x14ac:dyDescent="0.25">
      <c r="A18" s="32" t="s">
        <v>14</v>
      </c>
      <c r="B18" s="32"/>
      <c r="C18" s="20">
        <v>10</v>
      </c>
      <c r="D18" s="19"/>
    </row>
    <row r="19" spans="1:4" ht="16.8" customHeight="1" x14ac:dyDescent="0.25">
      <c r="A19" s="32"/>
      <c r="B19" s="32"/>
      <c r="C19" s="33" t="s">
        <v>17</v>
      </c>
      <c r="D19" s="19"/>
    </row>
    <row r="20" spans="1:4" ht="21" customHeight="1" x14ac:dyDescent="0.25">
      <c r="A20" s="11" t="s">
        <v>8</v>
      </c>
      <c r="B20" s="21"/>
      <c r="C20" s="22">
        <f t="shared" ref="C20" si="0">IF(C12="","x",C14+20*C15+20*C16+C17)</f>
        <v>93096.85</v>
      </c>
      <c r="D20" s="23"/>
    </row>
    <row r="21" spans="1:4" ht="14.4" customHeight="1" x14ac:dyDescent="0.25">
      <c r="A21" s="24" t="s">
        <v>9</v>
      </c>
      <c r="B21" s="24"/>
      <c r="C21" s="25">
        <f>IF(C$12="","x",ROUND(MIN($C20:$C20)/C20*$B8,2))</f>
        <v>95</v>
      </c>
      <c r="D21" s="26"/>
    </row>
    <row r="22" spans="1:4" ht="22.8" customHeight="1" x14ac:dyDescent="0.25">
      <c r="A22" s="21" t="s">
        <v>10</v>
      </c>
      <c r="B22" s="11"/>
      <c r="C22" s="25">
        <f>IF(C$12="","x",ROUND(5.25-(C18*0.25),2))</f>
        <v>2.75</v>
      </c>
      <c r="D22" s="26"/>
    </row>
    <row r="23" spans="1:4" ht="16.2" customHeight="1" x14ac:dyDescent="0.25">
      <c r="A23" s="24" t="s">
        <v>11</v>
      </c>
      <c r="B23" s="24"/>
      <c r="C23" s="25">
        <f>IF(C$12="","x",SUM(C21:C22))</f>
        <v>97.75</v>
      </c>
      <c r="D23" s="26"/>
    </row>
  </sheetData>
  <mergeCells count="4">
    <mergeCell ref="A1:C1"/>
    <mergeCell ref="A3:C3"/>
    <mergeCell ref="A6:C6"/>
    <mergeCell ref="A5:B5"/>
  </mergeCells>
  <conditionalFormatting sqref="C23">
    <cfRule type="cellIs" dxfId="8" priority="16" operator="equal">
      <formula>MAX($C$23:$C$23)</formula>
    </cfRule>
  </conditionalFormatting>
  <pageMargins left="0.7" right="0.7" top="0.75" bottom="0.75" header="0.3" footer="0.3"/>
  <pageSetup paperSize="9" fitToWidth="0" orientation="landscape" r:id="rId1"/>
  <rowBreaks count="1" manualBreakCount="1">
    <brk id="18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="120" zoomScaleNormal="120" workbookViewId="0">
      <selection activeCell="G14" sqref="G14"/>
    </sheetView>
  </sheetViews>
  <sheetFormatPr defaultColWidth="9.109375" defaultRowHeight="12" x14ac:dyDescent="0.25"/>
  <cols>
    <col min="1" max="1" width="35.21875" style="6" customWidth="1"/>
    <col min="2" max="2" width="11.44140625" style="6" bestFit="1" customWidth="1"/>
    <col min="3" max="3" width="19.44140625" style="6" customWidth="1"/>
    <col min="4" max="4" width="23.109375" style="6" customWidth="1"/>
    <col min="5" max="5" width="15.5546875" style="6" customWidth="1"/>
    <col min="6" max="6" width="14" style="6" bestFit="1" customWidth="1"/>
    <col min="7" max="8" width="9.109375" style="6"/>
    <col min="9" max="9" width="12.109375" style="6" bestFit="1" customWidth="1"/>
    <col min="10" max="10" width="9.109375" style="6"/>
    <col min="11" max="11" width="17.44140625" style="6" bestFit="1" customWidth="1"/>
    <col min="12" max="12" width="14.44140625" style="6" bestFit="1" customWidth="1"/>
    <col min="13" max="16384" width="9.109375" style="6"/>
  </cols>
  <sheetData>
    <row r="1" spans="1:6" x14ac:dyDescent="0.25">
      <c r="A1" s="46" t="s">
        <v>0</v>
      </c>
      <c r="B1" s="46"/>
      <c r="C1" s="46"/>
    </row>
    <row r="3" spans="1:6" ht="30" customHeight="1" x14ac:dyDescent="0.25">
      <c r="A3" s="47" t="s">
        <v>111</v>
      </c>
      <c r="B3" s="47"/>
      <c r="C3" s="47"/>
      <c r="D3" s="47"/>
      <c r="E3" s="7"/>
      <c r="F3" s="7"/>
    </row>
    <row r="5" spans="1:6" ht="24" customHeight="1" x14ac:dyDescent="0.25">
      <c r="A5" s="53" t="s">
        <v>49</v>
      </c>
      <c r="B5" s="53"/>
      <c r="C5" s="41">
        <v>317932.37</v>
      </c>
      <c r="D5" s="8"/>
    </row>
    <row r="6" spans="1:6" ht="14.4" customHeight="1" x14ac:dyDescent="0.25">
      <c r="A6" s="48" t="s">
        <v>2</v>
      </c>
      <c r="B6" s="48"/>
      <c r="C6" s="48"/>
      <c r="D6" s="48"/>
    </row>
    <row r="7" spans="1:6" x14ac:dyDescent="0.25">
      <c r="A7" s="9" t="s">
        <v>15</v>
      </c>
      <c r="B7" s="9" t="s">
        <v>16</v>
      </c>
      <c r="D7" s="39"/>
    </row>
    <row r="8" spans="1:6" x14ac:dyDescent="0.25">
      <c r="A8" s="11" t="s">
        <v>8</v>
      </c>
      <c r="B8" s="12">
        <v>95</v>
      </c>
      <c r="D8" s="39"/>
    </row>
    <row r="9" spans="1:6" ht="28.2" customHeight="1" x14ac:dyDescent="0.25">
      <c r="A9" s="11" t="s">
        <v>10</v>
      </c>
      <c r="B9" s="12">
        <v>5</v>
      </c>
    </row>
    <row r="10" spans="1:6" x14ac:dyDescent="0.25">
      <c r="A10" s="38" t="s">
        <v>1</v>
      </c>
      <c r="B10" s="38"/>
    </row>
    <row r="12" spans="1:6" ht="48" x14ac:dyDescent="0.25">
      <c r="A12" s="14" t="s">
        <v>3</v>
      </c>
      <c r="B12" s="14"/>
      <c r="C12" s="14" t="s">
        <v>35</v>
      </c>
      <c r="D12" s="15" t="s">
        <v>27</v>
      </c>
      <c r="E12" s="16"/>
    </row>
    <row r="13" spans="1:6" x14ac:dyDescent="0.25">
      <c r="A13" s="14"/>
      <c r="B13" s="14"/>
      <c r="C13" s="14" t="s">
        <v>13</v>
      </c>
      <c r="D13" s="14"/>
      <c r="E13" s="16"/>
    </row>
    <row r="14" spans="1:6" ht="28.2" customHeight="1" x14ac:dyDescent="0.25">
      <c r="A14" s="32" t="s">
        <v>6</v>
      </c>
      <c r="B14" s="32"/>
      <c r="C14" s="18">
        <v>338988</v>
      </c>
      <c r="D14" s="18">
        <v>363281.04</v>
      </c>
      <c r="E14" s="19"/>
    </row>
    <row r="15" spans="1:6" ht="49.8" customHeight="1" x14ac:dyDescent="0.25">
      <c r="A15" s="32" t="s">
        <v>4</v>
      </c>
      <c r="B15" s="32"/>
      <c r="C15" s="17">
        <v>24.6</v>
      </c>
      <c r="D15" s="17">
        <v>31.97</v>
      </c>
      <c r="E15" s="19"/>
    </row>
    <row r="16" spans="1:6" ht="26.4" customHeight="1" x14ac:dyDescent="0.25">
      <c r="A16" s="32" t="s">
        <v>5</v>
      </c>
      <c r="B16" s="32"/>
      <c r="C16" s="17">
        <v>24.6</v>
      </c>
      <c r="D16" s="17">
        <v>31.97</v>
      </c>
      <c r="E16" s="19"/>
    </row>
    <row r="17" spans="1:5" ht="30" customHeight="1" x14ac:dyDescent="0.25">
      <c r="A17" s="32" t="s">
        <v>7</v>
      </c>
      <c r="B17" s="32"/>
      <c r="C17" s="17">
        <v>3444</v>
      </c>
      <c r="D17" s="17">
        <v>5370.96</v>
      </c>
      <c r="E17" s="19"/>
    </row>
    <row r="18" spans="1:5" ht="18.600000000000001" customHeight="1" x14ac:dyDescent="0.25">
      <c r="A18" s="32" t="s">
        <v>14</v>
      </c>
      <c r="B18" s="32"/>
      <c r="C18" s="20">
        <v>8</v>
      </c>
      <c r="D18" s="20">
        <v>10</v>
      </c>
      <c r="E18" s="19"/>
    </row>
    <row r="19" spans="1:5" x14ac:dyDescent="0.25">
      <c r="A19" s="32"/>
      <c r="B19" s="32"/>
      <c r="C19" s="33" t="s">
        <v>17</v>
      </c>
      <c r="D19" s="34"/>
      <c r="E19" s="19"/>
    </row>
    <row r="20" spans="1:5" x14ac:dyDescent="0.25">
      <c r="A20" s="11" t="s">
        <v>8</v>
      </c>
      <c r="B20" s="21"/>
      <c r="C20" s="22">
        <f t="shared" ref="C20:D20" si="0">IF(C12="","x",C14+20*C15+20*C16+C17)</f>
        <v>343416</v>
      </c>
      <c r="D20" s="22">
        <f t="shared" si="0"/>
        <v>369930.80000000005</v>
      </c>
      <c r="E20" s="23"/>
    </row>
    <row r="21" spans="1:5" ht="16.8" customHeight="1" x14ac:dyDescent="0.25">
      <c r="A21" s="24" t="s">
        <v>9</v>
      </c>
      <c r="B21" s="24"/>
      <c r="C21" s="25">
        <f>IF(C$12="","x",ROUND(MIN($C20:$D20)/C20*$B8,2))</f>
        <v>95</v>
      </c>
      <c r="D21" s="25">
        <f>IF(D$12="","x",ROUND(MIN($C20:$D20)/D20*$B8,2))</f>
        <v>88.19</v>
      </c>
      <c r="E21" s="26"/>
    </row>
    <row r="22" spans="1:5" ht="28.2" customHeight="1" x14ac:dyDescent="0.25">
      <c r="A22" s="21" t="s">
        <v>10</v>
      </c>
      <c r="B22" s="11"/>
      <c r="C22" s="25">
        <f>IF(C$12="","x",ROUND(5.25-(C18*0.25),2))</f>
        <v>3.25</v>
      </c>
      <c r="D22" s="25">
        <f t="shared" ref="D22" si="1">IF(D$12="","x",ROUND(5.25-(D18*0.25),2))</f>
        <v>2.75</v>
      </c>
      <c r="E22" s="26"/>
    </row>
    <row r="23" spans="1:5" ht="18.600000000000001" customHeight="1" x14ac:dyDescent="0.25">
      <c r="A23" s="24" t="s">
        <v>11</v>
      </c>
      <c r="B23" s="24"/>
      <c r="C23" s="25">
        <f>IF(C$12="","x",SUM(C21:C22))</f>
        <v>98.25</v>
      </c>
      <c r="D23" s="25">
        <f t="shared" ref="D23" si="2">IF(D$12="","x",SUM(D21:D22))</f>
        <v>90.94</v>
      </c>
      <c r="E23" s="26"/>
    </row>
  </sheetData>
  <mergeCells count="4">
    <mergeCell ref="A1:C1"/>
    <mergeCell ref="A3:D3"/>
    <mergeCell ref="A6:D6"/>
    <mergeCell ref="A5:B5"/>
  </mergeCells>
  <conditionalFormatting sqref="C23:D23">
    <cfRule type="cellIs" dxfId="7" priority="15" operator="equal">
      <formula>MAX($C$23:$D$23)</formula>
    </cfRule>
  </conditionalFormatting>
  <pageMargins left="0.7" right="0.7" top="0.75" bottom="0.75" header="0.3" footer="0.3"/>
  <pageSetup paperSize="9" scale="95" fitToWidth="0" orientation="landscape" r:id="rId1"/>
  <rowBreaks count="1" manualBreakCount="1">
    <brk id="18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opLeftCell="A7" zoomScale="120" zoomScaleNormal="120" workbookViewId="0">
      <selection activeCell="K12" sqref="K12"/>
    </sheetView>
  </sheetViews>
  <sheetFormatPr defaultColWidth="9.109375" defaultRowHeight="12" x14ac:dyDescent="0.25"/>
  <cols>
    <col min="1" max="1" width="33.5546875" style="6" customWidth="1"/>
    <col min="2" max="2" width="11.109375" style="6" customWidth="1"/>
    <col min="3" max="3" width="15" style="6" customWidth="1"/>
    <col min="4" max="4" width="14.33203125" style="6" customWidth="1"/>
    <col min="5" max="5" width="14.6640625" style="6" customWidth="1"/>
    <col min="6" max="6" width="18.88671875" style="6" customWidth="1"/>
    <col min="7" max="7" width="13.5546875" style="6" customWidth="1"/>
    <col min="8" max="8" width="15.5546875" style="6" customWidth="1"/>
    <col min="9" max="9" width="14" style="6" bestFit="1" customWidth="1"/>
    <col min="10" max="11" width="9.109375" style="6"/>
    <col min="12" max="12" width="12.109375" style="6" bestFit="1" customWidth="1"/>
    <col min="13" max="13" width="9.109375" style="6"/>
    <col min="14" max="14" width="17.44140625" style="6" bestFit="1" customWidth="1"/>
    <col min="15" max="15" width="14.44140625" style="6" bestFit="1" customWidth="1"/>
    <col min="16" max="16384" width="9.109375" style="6"/>
  </cols>
  <sheetData>
    <row r="1" spans="1:9" x14ac:dyDescent="0.25">
      <c r="A1" s="46" t="s">
        <v>0</v>
      </c>
      <c r="B1" s="46"/>
      <c r="C1" s="46"/>
    </row>
    <row r="3" spans="1:9" ht="30" customHeight="1" x14ac:dyDescent="0.25">
      <c r="A3" s="47" t="s">
        <v>47</v>
      </c>
      <c r="B3" s="47"/>
      <c r="C3" s="47"/>
      <c r="D3" s="47"/>
      <c r="E3" s="47"/>
      <c r="F3" s="47"/>
      <c r="G3" s="47"/>
      <c r="H3" s="7"/>
      <c r="I3" s="7"/>
    </row>
    <row r="5" spans="1:9" ht="28.2" customHeight="1" x14ac:dyDescent="0.25">
      <c r="A5" s="53" t="s">
        <v>48</v>
      </c>
      <c r="B5" s="53"/>
      <c r="C5" s="43">
        <v>204625.59</v>
      </c>
      <c r="D5" s="8"/>
      <c r="F5" s="8"/>
    </row>
    <row r="6" spans="1:9" x14ac:dyDescent="0.25">
      <c r="A6" s="48" t="s">
        <v>2</v>
      </c>
      <c r="B6" s="48"/>
      <c r="C6" s="48"/>
      <c r="D6" s="48"/>
      <c r="E6" s="48"/>
      <c r="F6" s="48"/>
      <c r="G6" s="48"/>
    </row>
    <row r="7" spans="1:9" x14ac:dyDescent="0.25">
      <c r="A7" s="9" t="s">
        <v>15</v>
      </c>
      <c r="B7" s="9" t="s">
        <v>16</v>
      </c>
      <c r="D7" s="10"/>
      <c r="E7" s="10"/>
      <c r="F7" s="10"/>
      <c r="G7" s="10"/>
    </row>
    <row r="8" spans="1:9" x14ac:dyDescent="0.25">
      <c r="A8" s="11" t="s">
        <v>8</v>
      </c>
      <c r="B8" s="12">
        <v>95</v>
      </c>
      <c r="D8" s="10"/>
      <c r="E8" s="10"/>
      <c r="F8" s="10"/>
      <c r="G8" s="10"/>
    </row>
    <row r="9" spans="1:9" ht="30" customHeight="1" x14ac:dyDescent="0.25">
      <c r="A9" s="11" t="s">
        <v>10</v>
      </c>
      <c r="B9" s="12">
        <v>5</v>
      </c>
    </row>
    <row r="10" spans="1:9" x14ac:dyDescent="0.25">
      <c r="A10" s="13" t="s">
        <v>1</v>
      </c>
      <c r="B10" s="13"/>
    </row>
    <row r="12" spans="1:9" ht="145.19999999999999" customHeight="1" x14ac:dyDescent="0.25">
      <c r="A12" s="14" t="s">
        <v>3</v>
      </c>
      <c r="B12" s="14"/>
      <c r="C12" s="15" t="s">
        <v>28</v>
      </c>
      <c r="D12" s="15" t="s">
        <v>30</v>
      </c>
      <c r="E12" s="15" t="s">
        <v>20</v>
      </c>
      <c r="F12" s="15" t="s">
        <v>23</v>
      </c>
      <c r="G12" s="15" t="s">
        <v>24</v>
      </c>
      <c r="H12" s="16"/>
    </row>
    <row r="13" spans="1:9" x14ac:dyDescent="0.25">
      <c r="A13" s="14"/>
      <c r="B13" s="14"/>
      <c r="C13" s="14" t="s">
        <v>13</v>
      </c>
      <c r="D13" s="14"/>
      <c r="E13" s="14"/>
      <c r="F13" s="14"/>
      <c r="G13" s="15"/>
      <c r="H13" s="16"/>
    </row>
    <row r="14" spans="1:9" ht="30" customHeight="1" x14ac:dyDescent="0.25">
      <c r="A14" s="32" t="s">
        <v>6</v>
      </c>
      <c r="B14" s="32"/>
      <c r="C14" s="18">
        <v>239885.76</v>
      </c>
      <c r="D14" s="18">
        <v>238240.2</v>
      </c>
      <c r="E14" s="18">
        <v>223651.86</v>
      </c>
      <c r="F14" s="18">
        <v>213577.2</v>
      </c>
      <c r="G14" s="18">
        <v>184746</v>
      </c>
      <c r="H14" s="19"/>
    </row>
    <row r="15" spans="1:9" ht="49.8" customHeight="1" x14ac:dyDescent="0.25">
      <c r="A15" s="32" t="s">
        <v>4</v>
      </c>
      <c r="B15" s="32"/>
      <c r="C15" s="17">
        <v>61.5</v>
      </c>
      <c r="D15" s="17">
        <v>29.52</v>
      </c>
      <c r="E15" s="17">
        <v>24.6</v>
      </c>
      <c r="F15" s="17">
        <v>22.88</v>
      </c>
      <c r="G15" s="17">
        <v>23.37</v>
      </c>
      <c r="H15" s="19"/>
    </row>
    <row r="16" spans="1:9" ht="31.2" customHeight="1" x14ac:dyDescent="0.25">
      <c r="A16" s="32" t="s">
        <v>5</v>
      </c>
      <c r="B16" s="32"/>
      <c r="C16" s="17">
        <v>27.66</v>
      </c>
      <c r="D16" s="17">
        <v>29.52</v>
      </c>
      <c r="E16" s="17">
        <v>25.46</v>
      </c>
      <c r="F16" s="17">
        <v>22.88</v>
      </c>
      <c r="G16" s="17">
        <v>23.37</v>
      </c>
      <c r="H16" s="19"/>
    </row>
    <row r="17" spans="1:8" ht="30" customHeight="1" x14ac:dyDescent="0.25">
      <c r="A17" s="32" t="s">
        <v>7</v>
      </c>
      <c r="B17" s="32"/>
      <c r="C17" s="17">
        <v>4973.41</v>
      </c>
      <c r="D17" s="17">
        <v>5043</v>
      </c>
      <c r="E17" s="17">
        <v>4582.9799999999996</v>
      </c>
      <c r="F17" s="17">
        <v>2460</v>
      </c>
      <c r="G17" s="17">
        <v>3926.16</v>
      </c>
      <c r="H17" s="19"/>
    </row>
    <row r="18" spans="1:8" x14ac:dyDescent="0.25">
      <c r="A18" s="32" t="s">
        <v>14</v>
      </c>
      <c r="B18" s="32"/>
      <c r="C18" s="20">
        <v>17</v>
      </c>
      <c r="D18" s="20">
        <v>10</v>
      </c>
      <c r="E18" s="20">
        <v>10</v>
      </c>
      <c r="F18" s="20">
        <v>9</v>
      </c>
      <c r="G18" s="20">
        <v>5</v>
      </c>
      <c r="H18" s="19"/>
    </row>
    <row r="19" spans="1:8" x14ac:dyDescent="0.25">
      <c r="A19" s="32"/>
      <c r="B19" s="32"/>
      <c r="C19" s="33" t="s">
        <v>17</v>
      </c>
      <c r="D19" s="34"/>
      <c r="E19" s="34"/>
      <c r="F19" s="34"/>
      <c r="G19" s="34"/>
      <c r="H19" s="19"/>
    </row>
    <row r="20" spans="1:8" x14ac:dyDescent="0.25">
      <c r="A20" s="11" t="s">
        <v>8</v>
      </c>
      <c r="B20" s="21"/>
      <c r="C20" s="22">
        <f t="shared" ref="C20:G20" si="0">IF(C12="","x",C14+20*C15+20*C16+C17)</f>
        <v>246642.37000000002</v>
      </c>
      <c r="D20" s="22">
        <f t="shared" si="0"/>
        <v>244464</v>
      </c>
      <c r="E20" s="22">
        <f t="shared" si="0"/>
        <v>229236.04</v>
      </c>
      <c r="F20" s="22">
        <f t="shared" si="0"/>
        <v>216952.40000000002</v>
      </c>
      <c r="G20" s="22">
        <f t="shared" si="0"/>
        <v>189606.96</v>
      </c>
      <c r="H20" s="23"/>
    </row>
    <row r="21" spans="1:8" x14ac:dyDescent="0.25">
      <c r="A21" s="24" t="s">
        <v>9</v>
      </c>
      <c r="B21" s="24"/>
      <c r="C21" s="25">
        <f>IF(C$12="","x",ROUND(MIN($C20:$G20)/C20*$B8,2))</f>
        <v>73.03</v>
      </c>
      <c r="D21" s="25">
        <f>IF(D$12="","x",ROUND(MIN($C20:$G20)/D20*$B8,2))</f>
        <v>73.680000000000007</v>
      </c>
      <c r="E21" s="25">
        <f>IF(E$12="","x",ROUND(MIN($C20:$G20)/E20*$B8,2))</f>
        <v>78.58</v>
      </c>
      <c r="F21" s="25">
        <f>IF(F$12="","x",ROUND(MIN($C20:$G20)/F20*$B8,2))</f>
        <v>83.03</v>
      </c>
      <c r="G21" s="25">
        <f>IF(G$12="","x",ROUND(MIN($C20:$G20)/G20*$B8,2))</f>
        <v>95</v>
      </c>
      <c r="H21" s="26"/>
    </row>
    <row r="22" spans="1:8" ht="25.2" customHeight="1" x14ac:dyDescent="0.25">
      <c r="A22" s="21" t="s">
        <v>10</v>
      </c>
      <c r="B22" s="11"/>
      <c r="C22" s="25">
        <f>IF(C$12="","x",ROUND(5.25-(C18*0.25),2))</f>
        <v>1</v>
      </c>
      <c r="D22" s="25">
        <f t="shared" ref="D22:G22" si="1">IF(D$12="","x",ROUND(5.25-(D18*0.25),2))</f>
        <v>2.75</v>
      </c>
      <c r="E22" s="25">
        <f t="shared" si="1"/>
        <v>2.75</v>
      </c>
      <c r="F22" s="25">
        <f t="shared" si="1"/>
        <v>3</v>
      </c>
      <c r="G22" s="25">
        <f t="shared" si="1"/>
        <v>4</v>
      </c>
      <c r="H22" s="26"/>
    </row>
    <row r="23" spans="1:8" ht="16.2" customHeight="1" x14ac:dyDescent="0.25">
      <c r="A23" s="24" t="s">
        <v>11</v>
      </c>
      <c r="B23" s="24"/>
      <c r="C23" s="25">
        <f>IF(C$12="","x",SUM(C21:C22))</f>
        <v>74.03</v>
      </c>
      <c r="D23" s="25">
        <f t="shared" ref="D23:G23" si="2">IF(D$12="","x",SUM(D21:D22))</f>
        <v>76.430000000000007</v>
      </c>
      <c r="E23" s="25">
        <f t="shared" si="2"/>
        <v>81.33</v>
      </c>
      <c r="F23" s="25">
        <f t="shared" si="2"/>
        <v>86.03</v>
      </c>
      <c r="G23" s="25">
        <f t="shared" si="2"/>
        <v>99</v>
      </c>
      <c r="H23" s="26"/>
    </row>
    <row r="25" spans="1:8" x14ac:dyDescent="0.25">
      <c r="B25" s="31"/>
      <c r="C25" s="31"/>
    </row>
  </sheetData>
  <mergeCells count="4">
    <mergeCell ref="A1:C1"/>
    <mergeCell ref="A3:G3"/>
    <mergeCell ref="A6:G6"/>
    <mergeCell ref="A5:B5"/>
  </mergeCells>
  <conditionalFormatting sqref="C23:G23">
    <cfRule type="cellIs" dxfId="6" priority="14" operator="equal">
      <formula>MAX($C$23:$G$23)</formula>
    </cfRule>
  </conditionalFormatting>
  <pageMargins left="0.7" right="0.7" top="0.75" bottom="0.75" header="0.3" footer="0.3"/>
  <pageSetup paperSize="9" scale="79" fitToWidth="0" orientation="landscape" r:id="rId1"/>
  <rowBreaks count="1" manualBreakCount="1">
    <brk id="18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opLeftCell="A10" zoomScale="120" zoomScaleNormal="120" workbookViewId="0">
      <selection activeCell="I9" sqref="I9"/>
    </sheetView>
  </sheetViews>
  <sheetFormatPr defaultColWidth="9.109375" defaultRowHeight="12" x14ac:dyDescent="0.25"/>
  <cols>
    <col min="1" max="1" width="31.6640625" style="6" customWidth="1"/>
    <col min="2" max="2" width="11.44140625" style="6" bestFit="1" customWidth="1"/>
    <col min="3" max="3" width="16.77734375" style="6" customWidth="1"/>
    <col min="4" max="4" width="15.44140625" style="6" customWidth="1"/>
    <col min="5" max="5" width="13.21875" style="6" customWidth="1"/>
    <col min="6" max="6" width="17.109375" style="6" customWidth="1"/>
    <col min="7" max="7" width="14.109375" style="6" customWidth="1"/>
    <col min="8" max="8" width="15.5546875" style="6" customWidth="1"/>
    <col min="9" max="9" width="14" style="6" bestFit="1" customWidth="1"/>
    <col min="10" max="11" width="9.109375" style="6"/>
    <col min="12" max="12" width="12.109375" style="6" bestFit="1" customWidth="1"/>
    <col min="13" max="13" width="9.109375" style="6"/>
    <col min="14" max="14" width="17.44140625" style="6" bestFit="1" customWidth="1"/>
    <col min="15" max="15" width="14.44140625" style="6" bestFit="1" customWidth="1"/>
    <col min="16" max="16384" width="9.109375" style="6"/>
  </cols>
  <sheetData>
    <row r="1" spans="1:9" x14ac:dyDescent="0.25">
      <c r="A1" s="46" t="s">
        <v>0</v>
      </c>
      <c r="B1" s="46"/>
      <c r="C1" s="46"/>
    </row>
    <row r="3" spans="1:9" ht="22.8" customHeight="1" x14ac:dyDescent="0.25">
      <c r="A3" s="47" t="s">
        <v>43</v>
      </c>
      <c r="B3" s="47"/>
      <c r="C3" s="47"/>
      <c r="D3" s="47"/>
      <c r="E3" s="47"/>
      <c r="F3" s="47"/>
      <c r="G3" s="47"/>
      <c r="H3" s="7"/>
      <c r="I3" s="7"/>
    </row>
    <row r="5" spans="1:9" ht="30.6" customHeight="1" x14ac:dyDescent="0.25">
      <c r="A5" s="53" t="s">
        <v>19</v>
      </c>
      <c r="B5" s="53"/>
      <c r="C5" s="43">
        <v>303713.57</v>
      </c>
      <c r="D5" s="8"/>
      <c r="F5" s="8"/>
    </row>
    <row r="6" spans="1:9" ht="16.8" customHeight="1" x14ac:dyDescent="0.25">
      <c r="A6" s="48" t="s">
        <v>2</v>
      </c>
      <c r="B6" s="48"/>
      <c r="C6" s="48"/>
      <c r="D6" s="48"/>
      <c r="E6" s="48"/>
      <c r="F6" s="48"/>
      <c r="G6" s="48"/>
    </row>
    <row r="7" spans="1:9" x14ac:dyDescent="0.25">
      <c r="A7" s="42" t="s">
        <v>15</v>
      </c>
      <c r="B7" s="42" t="s">
        <v>16</v>
      </c>
      <c r="D7" s="39"/>
      <c r="E7" s="39"/>
      <c r="F7" s="39"/>
      <c r="G7" s="39"/>
    </row>
    <row r="8" spans="1:9" ht="24" x14ac:dyDescent="0.25">
      <c r="A8" s="11" t="s">
        <v>8</v>
      </c>
      <c r="B8" s="12">
        <v>95</v>
      </c>
      <c r="D8" s="39"/>
      <c r="E8" s="39"/>
      <c r="F8" s="39"/>
      <c r="G8" s="39"/>
    </row>
    <row r="9" spans="1:9" ht="29.4" customHeight="1" x14ac:dyDescent="0.25">
      <c r="A9" s="11" t="s">
        <v>10</v>
      </c>
      <c r="B9" s="12">
        <v>5</v>
      </c>
    </row>
    <row r="10" spans="1:9" x14ac:dyDescent="0.25">
      <c r="A10" s="38" t="s">
        <v>1</v>
      </c>
      <c r="B10" s="38"/>
    </row>
    <row r="12" spans="1:9" ht="132.6" customHeight="1" x14ac:dyDescent="0.25">
      <c r="A12" s="14" t="s">
        <v>3</v>
      </c>
      <c r="B12" s="14"/>
      <c r="C12" s="15" t="s">
        <v>28</v>
      </c>
      <c r="D12" s="15" t="s">
        <v>20</v>
      </c>
      <c r="E12" s="15" t="s">
        <v>22</v>
      </c>
      <c r="F12" s="15" t="s">
        <v>23</v>
      </c>
      <c r="G12" s="15" t="s">
        <v>25</v>
      </c>
      <c r="H12" s="16"/>
    </row>
    <row r="13" spans="1:9" x14ac:dyDescent="0.25">
      <c r="A13" s="14"/>
      <c r="B13" s="14"/>
      <c r="C13" s="14" t="s">
        <v>13</v>
      </c>
      <c r="D13" s="14"/>
      <c r="E13" s="14"/>
      <c r="F13" s="14"/>
      <c r="G13" s="15"/>
      <c r="H13" s="16"/>
    </row>
    <row r="14" spans="1:9" ht="25.2" customHeight="1" x14ac:dyDescent="0.25">
      <c r="A14" s="32" t="s">
        <v>6</v>
      </c>
      <c r="B14" s="32"/>
      <c r="C14" s="18">
        <v>407740.08</v>
      </c>
      <c r="D14" s="18">
        <v>300951.53999999998</v>
      </c>
      <c r="E14" s="18">
        <v>368498.76</v>
      </c>
      <c r="F14" s="18">
        <v>295790.40000000002</v>
      </c>
      <c r="G14" s="18">
        <v>327245.03999999998</v>
      </c>
      <c r="H14" s="19"/>
    </row>
    <row r="15" spans="1:9" ht="58.8" customHeight="1" x14ac:dyDescent="0.25">
      <c r="A15" s="32" t="s">
        <v>4</v>
      </c>
      <c r="B15" s="32"/>
      <c r="C15" s="17">
        <v>61.5</v>
      </c>
      <c r="D15" s="17">
        <v>24.6</v>
      </c>
      <c r="E15" s="17">
        <v>30.47</v>
      </c>
      <c r="F15" s="17">
        <v>22.88</v>
      </c>
      <c r="G15" s="17">
        <v>21.03</v>
      </c>
      <c r="H15" s="19"/>
    </row>
    <row r="16" spans="1:9" ht="23.4" customHeight="1" x14ac:dyDescent="0.25">
      <c r="A16" s="32" t="s">
        <v>5</v>
      </c>
      <c r="B16" s="32"/>
      <c r="C16" s="17">
        <v>27.66</v>
      </c>
      <c r="D16" s="17">
        <v>25.46</v>
      </c>
      <c r="E16" s="17">
        <v>30.47</v>
      </c>
      <c r="F16" s="17">
        <v>22.88</v>
      </c>
      <c r="G16" s="17">
        <v>21.03</v>
      </c>
      <c r="H16" s="19"/>
    </row>
    <row r="17" spans="1:8" ht="25.8" customHeight="1" x14ac:dyDescent="0.25">
      <c r="A17" s="32" t="s">
        <v>7</v>
      </c>
      <c r="B17" s="32"/>
      <c r="C17" s="17">
        <v>4973.41</v>
      </c>
      <c r="D17" s="17">
        <v>4582.9799999999996</v>
      </c>
      <c r="E17" s="17">
        <v>5118.96</v>
      </c>
      <c r="F17" s="17">
        <v>2460</v>
      </c>
      <c r="G17" s="17">
        <v>3828.01</v>
      </c>
      <c r="H17" s="19"/>
    </row>
    <row r="18" spans="1:8" x14ac:dyDescent="0.25">
      <c r="A18" s="32" t="s">
        <v>14</v>
      </c>
      <c r="B18" s="32"/>
      <c r="C18" s="20">
        <v>17</v>
      </c>
      <c r="D18" s="20">
        <v>20</v>
      </c>
      <c r="E18" s="20">
        <v>15</v>
      </c>
      <c r="F18" s="20">
        <v>9</v>
      </c>
      <c r="G18" s="20">
        <v>10</v>
      </c>
      <c r="H18" s="19"/>
    </row>
    <row r="19" spans="1:8" x14ac:dyDescent="0.25">
      <c r="A19" s="32"/>
      <c r="B19" s="32"/>
      <c r="C19" s="33" t="s">
        <v>17</v>
      </c>
      <c r="D19" s="34"/>
      <c r="E19" s="34"/>
      <c r="F19" s="34"/>
      <c r="G19" s="34"/>
      <c r="H19" s="19"/>
    </row>
    <row r="20" spans="1:8" ht="24" x14ac:dyDescent="0.25">
      <c r="A20" s="11" t="s">
        <v>8</v>
      </c>
      <c r="B20" s="21"/>
      <c r="C20" s="22">
        <f t="shared" ref="C20:G20" si="0">IF(C12="","x",C14+20*C15+20*C16+C17)</f>
        <v>414496.69</v>
      </c>
      <c r="D20" s="22">
        <f t="shared" si="0"/>
        <v>306535.71999999997</v>
      </c>
      <c r="E20" s="22">
        <f t="shared" si="0"/>
        <v>374836.52000000008</v>
      </c>
      <c r="F20" s="22">
        <f t="shared" si="0"/>
        <v>299165.59999999998</v>
      </c>
      <c r="G20" s="22">
        <f t="shared" si="0"/>
        <v>331914.24999999994</v>
      </c>
      <c r="H20" s="23"/>
    </row>
    <row r="21" spans="1:8" x14ac:dyDescent="0.25">
      <c r="A21" s="24" t="s">
        <v>9</v>
      </c>
      <c r="B21" s="24"/>
      <c r="C21" s="25">
        <f>IF(C$12="","x",ROUND(MIN($C20:$G20)/C20*$B8,2))</f>
        <v>68.569999999999993</v>
      </c>
      <c r="D21" s="25">
        <f>IF(D$12="","x",ROUND(MIN($C20:$G20)/D20*$B8,2))</f>
        <v>92.72</v>
      </c>
      <c r="E21" s="25">
        <f>IF(E$12="","x",ROUND(MIN($C20:$G20)/E20*$B8,2))</f>
        <v>75.819999999999993</v>
      </c>
      <c r="F21" s="25">
        <f>IF(F$12="","x",ROUND(MIN($C20:$G20)/F20*$B8,2))</f>
        <v>95</v>
      </c>
      <c r="G21" s="25">
        <f>IF(G$12="","x",ROUND(MIN($C20:$G20)/G20*$B8,2))</f>
        <v>85.63</v>
      </c>
      <c r="H21" s="26"/>
    </row>
    <row r="22" spans="1:8" ht="26.4" customHeight="1" x14ac:dyDescent="0.25">
      <c r="A22" s="21" t="s">
        <v>10</v>
      </c>
      <c r="B22" s="11"/>
      <c r="C22" s="25">
        <f>IF(C$12="","x",ROUND(5.25-(C18*0.25),2))</f>
        <v>1</v>
      </c>
      <c r="D22" s="25">
        <f t="shared" ref="D22:G22" si="1">IF(D$12="","x",ROUND(5.25-(D18*0.25),2))</f>
        <v>0.25</v>
      </c>
      <c r="E22" s="25">
        <f t="shared" si="1"/>
        <v>1.5</v>
      </c>
      <c r="F22" s="25">
        <f t="shared" si="1"/>
        <v>3</v>
      </c>
      <c r="G22" s="25">
        <f t="shared" si="1"/>
        <v>2.75</v>
      </c>
      <c r="H22" s="26"/>
    </row>
    <row r="23" spans="1:8" ht="19.2" customHeight="1" x14ac:dyDescent="0.25">
      <c r="A23" s="24" t="s">
        <v>11</v>
      </c>
      <c r="B23" s="24"/>
      <c r="C23" s="25">
        <f>IF(C$12="","x",SUM(C21:C22))</f>
        <v>69.569999999999993</v>
      </c>
      <c r="D23" s="25">
        <f t="shared" ref="D23:G23" si="2">IF(D$12="","x",SUM(D21:D22))</f>
        <v>92.97</v>
      </c>
      <c r="E23" s="25">
        <f t="shared" si="2"/>
        <v>77.319999999999993</v>
      </c>
      <c r="F23" s="25">
        <f t="shared" si="2"/>
        <v>98</v>
      </c>
      <c r="G23" s="25">
        <f t="shared" si="2"/>
        <v>88.38</v>
      </c>
      <c r="H23" s="26"/>
    </row>
    <row r="25" spans="1:8" x14ac:dyDescent="0.25">
      <c r="B25" s="31"/>
      <c r="C25" s="31"/>
    </row>
  </sheetData>
  <mergeCells count="4">
    <mergeCell ref="A1:C1"/>
    <mergeCell ref="A3:G3"/>
    <mergeCell ref="A6:G6"/>
    <mergeCell ref="A5:B5"/>
  </mergeCells>
  <conditionalFormatting sqref="C23:G23">
    <cfRule type="cellIs" dxfId="5" priority="13" operator="equal">
      <formula>MAX($C$23:$G$23)</formula>
    </cfRule>
  </conditionalFormatting>
  <pageMargins left="0.7" right="0.7" top="0.75" bottom="0.75" header="0.3" footer="0.3"/>
  <pageSetup paperSize="9" scale="81" fitToWidth="0" orientation="landscape" r:id="rId1"/>
  <rowBreaks count="1" manualBreakCount="1">
    <brk id="18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13" zoomScale="120" zoomScaleNormal="120" workbookViewId="0">
      <selection activeCell="H8" sqref="H8"/>
    </sheetView>
  </sheetViews>
  <sheetFormatPr defaultColWidth="9.109375" defaultRowHeight="12" x14ac:dyDescent="0.25"/>
  <cols>
    <col min="1" max="1" width="36.77734375" style="6" customWidth="1"/>
    <col min="2" max="2" width="9.44140625" style="6" customWidth="1"/>
    <col min="3" max="3" width="21.109375" style="6" customWidth="1"/>
    <col min="4" max="4" width="15.109375" style="6" customWidth="1"/>
    <col min="5" max="5" width="26.5546875" style="6" customWidth="1"/>
    <col min="6" max="6" width="15.5546875" style="6" customWidth="1"/>
    <col min="7" max="7" width="14" style="6" bestFit="1" customWidth="1"/>
    <col min="8" max="9" width="9.109375" style="6"/>
    <col min="10" max="10" width="12.109375" style="6" bestFit="1" customWidth="1"/>
    <col min="11" max="11" width="9.109375" style="6"/>
    <col min="12" max="12" width="17.44140625" style="6" bestFit="1" customWidth="1"/>
    <col min="13" max="13" width="14.44140625" style="6" bestFit="1" customWidth="1"/>
    <col min="14" max="16384" width="9.109375" style="6"/>
  </cols>
  <sheetData>
    <row r="1" spans="1:7" x14ac:dyDescent="0.25">
      <c r="A1" s="46" t="s">
        <v>0</v>
      </c>
      <c r="B1" s="46"/>
      <c r="C1" s="46"/>
    </row>
    <row r="3" spans="1:7" ht="19.8" customHeight="1" x14ac:dyDescent="0.25">
      <c r="A3" s="47" t="s">
        <v>41</v>
      </c>
      <c r="B3" s="47"/>
      <c r="C3" s="47"/>
      <c r="D3" s="47"/>
      <c r="E3" s="47"/>
      <c r="F3" s="7"/>
      <c r="G3" s="7"/>
    </row>
    <row r="5" spans="1:7" ht="28.2" customHeight="1" x14ac:dyDescent="0.25">
      <c r="A5" s="53" t="s">
        <v>42</v>
      </c>
      <c r="B5" s="53"/>
      <c r="C5" s="43">
        <v>264321.11</v>
      </c>
      <c r="D5" s="8"/>
    </row>
    <row r="6" spans="1:7" ht="16.8" customHeight="1" x14ac:dyDescent="0.25">
      <c r="A6" s="48" t="s">
        <v>2</v>
      </c>
      <c r="B6" s="48"/>
      <c r="C6" s="48"/>
      <c r="D6" s="48"/>
      <c r="E6" s="48"/>
    </row>
    <row r="7" spans="1:7" x14ac:dyDescent="0.25">
      <c r="A7" s="9" t="s">
        <v>15</v>
      </c>
      <c r="B7" s="9" t="s">
        <v>16</v>
      </c>
      <c r="D7" s="10"/>
      <c r="E7" s="10"/>
    </row>
    <row r="8" spans="1:7" x14ac:dyDescent="0.25">
      <c r="A8" s="11" t="s">
        <v>8</v>
      </c>
      <c r="B8" s="12">
        <v>95</v>
      </c>
      <c r="D8" s="10"/>
      <c r="E8" s="10"/>
    </row>
    <row r="9" spans="1:7" ht="24" x14ac:dyDescent="0.25">
      <c r="A9" s="11" t="s">
        <v>10</v>
      </c>
      <c r="B9" s="12">
        <v>5</v>
      </c>
    </row>
    <row r="10" spans="1:7" x14ac:dyDescent="0.25">
      <c r="A10" s="13" t="s">
        <v>1</v>
      </c>
      <c r="B10" s="13"/>
    </row>
    <row r="12" spans="1:7" ht="84.6" customHeight="1" x14ac:dyDescent="0.25">
      <c r="A12" s="14" t="s">
        <v>3</v>
      </c>
      <c r="B12" s="14"/>
      <c r="C12" s="15" t="s">
        <v>28</v>
      </c>
      <c r="D12" s="15" t="s">
        <v>20</v>
      </c>
      <c r="E12" s="15" t="s">
        <v>23</v>
      </c>
      <c r="F12" s="16"/>
    </row>
    <row r="13" spans="1:7" x14ac:dyDescent="0.25">
      <c r="A13" s="14"/>
      <c r="B13" s="14"/>
      <c r="C13" s="14" t="s">
        <v>13</v>
      </c>
      <c r="D13" s="14"/>
      <c r="E13" s="14"/>
      <c r="F13" s="16"/>
    </row>
    <row r="14" spans="1:7" ht="26.4" customHeight="1" x14ac:dyDescent="0.25">
      <c r="A14" s="32" t="s">
        <v>6</v>
      </c>
      <c r="B14" s="32"/>
      <c r="C14" s="18">
        <v>381703.44</v>
      </c>
      <c r="D14" s="18">
        <v>281702.94</v>
      </c>
      <c r="E14" s="18">
        <v>271584</v>
      </c>
      <c r="F14" s="19"/>
    </row>
    <row r="15" spans="1:7" ht="40.799999999999997" customHeight="1" x14ac:dyDescent="0.25">
      <c r="A15" s="32" t="s">
        <v>4</v>
      </c>
      <c r="B15" s="32"/>
      <c r="C15" s="17">
        <v>61.5</v>
      </c>
      <c r="D15" s="17">
        <v>24.6</v>
      </c>
      <c r="E15" s="17">
        <v>22.88</v>
      </c>
      <c r="F15" s="19"/>
    </row>
    <row r="16" spans="1:7" ht="31.2" customHeight="1" x14ac:dyDescent="0.25">
      <c r="A16" s="32" t="s">
        <v>5</v>
      </c>
      <c r="B16" s="32"/>
      <c r="C16" s="17">
        <v>27.66</v>
      </c>
      <c r="D16" s="17">
        <v>25.46</v>
      </c>
      <c r="E16" s="17">
        <v>22.88</v>
      </c>
      <c r="F16" s="19"/>
    </row>
    <row r="17" spans="1:6" ht="32.4" customHeight="1" x14ac:dyDescent="0.25">
      <c r="A17" s="32" t="s">
        <v>7</v>
      </c>
      <c r="B17" s="32"/>
      <c r="C17" s="17">
        <v>4973.41</v>
      </c>
      <c r="D17" s="17">
        <v>4582.9799999999996</v>
      </c>
      <c r="E17" s="17">
        <v>2460</v>
      </c>
      <c r="F17" s="19"/>
    </row>
    <row r="18" spans="1:6" x14ac:dyDescent="0.25">
      <c r="A18" s="32" t="s">
        <v>14</v>
      </c>
      <c r="B18" s="32"/>
      <c r="C18" s="20">
        <v>17</v>
      </c>
      <c r="D18" s="20">
        <v>10</v>
      </c>
      <c r="E18" s="20">
        <v>14</v>
      </c>
      <c r="F18" s="19"/>
    </row>
    <row r="19" spans="1:6" x14ac:dyDescent="0.25">
      <c r="A19" s="32"/>
      <c r="B19" s="32"/>
      <c r="C19" s="33" t="s">
        <v>17</v>
      </c>
      <c r="D19" s="34"/>
      <c r="E19" s="34"/>
      <c r="F19" s="19"/>
    </row>
    <row r="20" spans="1:6" x14ac:dyDescent="0.25">
      <c r="A20" s="11" t="s">
        <v>8</v>
      </c>
      <c r="B20" s="21"/>
      <c r="C20" s="22">
        <f t="shared" ref="C20:E20" si="0">IF(C12="","x",C14+20*C15+20*C16+C17)</f>
        <v>388460.05</v>
      </c>
      <c r="D20" s="22">
        <f t="shared" si="0"/>
        <v>287287.12</v>
      </c>
      <c r="E20" s="22">
        <f t="shared" si="0"/>
        <v>274959.19999999995</v>
      </c>
      <c r="F20" s="23"/>
    </row>
    <row r="21" spans="1:6" ht="16.8" customHeight="1" x14ac:dyDescent="0.25">
      <c r="A21" s="24" t="s">
        <v>9</v>
      </c>
      <c r="B21" s="24"/>
      <c r="C21" s="25">
        <f>IF(C$12="","x",ROUND(MIN($C20:$E20)/C20*$B8,2))</f>
        <v>67.239999999999995</v>
      </c>
      <c r="D21" s="25">
        <f>IF(D$12="","x",ROUND(MIN($C20:$E20)/D20*$B8,2))</f>
        <v>90.92</v>
      </c>
      <c r="E21" s="25">
        <f>IF(E$12="","x",ROUND(MIN($C20:$E20)/E20*$B8,2))</f>
        <v>95</v>
      </c>
      <c r="F21" s="26"/>
    </row>
    <row r="22" spans="1:6" ht="25.8" customHeight="1" x14ac:dyDescent="0.25">
      <c r="A22" s="21" t="s">
        <v>10</v>
      </c>
      <c r="B22" s="11"/>
      <c r="C22" s="25">
        <f>IF(C$12="","x",ROUND(5.25-(C18*0.25),2))</f>
        <v>1</v>
      </c>
      <c r="D22" s="25">
        <f t="shared" ref="D22:E22" si="1">IF(D$12="","x",ROUND(5.25-(D18*0.25),2))</f>
        <v>2.75</v>
      </c>
      <c r="E22" s="25">
        <f t="shared" si="1"/>
        <v>1.75</v>
      </c>
      <c r="F22" s="26"/>
    </row>
    <row r="23" spans="1:6" ht="20.399999999999999" customHeight="1" x14ac:dyDescent="0.25">
      <c r="A23" s="24" t="s">
        <v>11</v>
      </c>
      <c r="B23" s="24"/>
      <c r="C23" s="25">
        <f>IF(C$12="","x",SUM(C21:C22))</f>
        <v>68.239999999999995</v>
      </c>
      <c r="D23" s="25">
        <f t="shared" ref="D23:E23" si="2">IF(D$12="","x",SUM(D21:D22))</f>
        <v>93.67</v>
      </c>
      <c r="E23" s="25">
        <f t="shared" si="2"/>
        <v>96.75</v>
      </c>
      <c r="F23" s="26"/>
    </row>
  </sheetData>
  <mergeCells count="4">
    <mergeCell ref="A1:C1"/>
    <mergeCell ref="A3:E3"/>
    <mergeCell ref="A6:E6"/>
    <mergeCell ref="A5:B5"/>
  </mergeCells>
  <conditionalFormatting sqref="C23:E23">
    <cfRule type="cellIs" dxfId="4" priority="12" operator="equal">
      <formula>MAX($C$23:$E$23)</formula>
    </cfRule>
  </conditionalFormatting>
  <pageMargins left="0.7" right="0.7" top="0.75" bottom="0.75" header="0.3" footer="0.3"/>
  <pageSetup paperSize="9" scale="90" fitToWidth="0" orientation="landscape" r:id="rId1"/>
  <rowBreaks count="1" manualBreakCount="1">
    <brk id="18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="120" zoomScaleNormal="120" workbookViewId="0">
      <selection activeCell="G5" sqref="G5"/>
    </sheetView>
  </sheetViews>
  <sheetFormatPr defaultColWidth="9.109375" defaultRowHeight="12" x14ac:dyDescent="0.25"/>
  <cols>
    <col min="1" max="1" width="67.77734375" style="6" customWidth="1"/>
    <col min="2" max="2" width="12.21875" style="6" customWidth="1"/>
    <col min="3" max="3" width="31.6640625" style="6" customWidth="1"/>
    <col min="4" max="4" width="15.5546875" style="6" customWidth="1"/>
    <col min="5" max="5" width="14" style="6" bestFit="1" customWidth="1"/>
    <col min="6" max="7" width="9.109375" style="6"/>
    <col min="8" max="8" width="12.109375" style="6" bestFit="1" customWidth="1"/>
    <col min="9" max="9" width="9.109375" style="6"/>
    <col min="10" max="10" width="17.44140625" style="6" bestFit="1" customWidth="1"/>
    <col min="11" max="11" width="14.44140625" style="6" bestFit="1" customWidth="1"/>
    <col min="12" max="16384" width="9.109375" style="6"/>
  </cols>
  <sheetData>
    <row r="1" spans="1:5" x14ac:dyDescent="0.25">
      <c r="A1" s="46" t="s">
        <v>0</v>
      </c>
      <c r="B1" s="46"/>
      <c r="C1" s="46"/>
    </row>
    <row r="3" spans="1:5" ht="25.2" customHeight="1" x14ac:dyDescent="0.25">
      <c r="A3" s="47" t="s">
        <v>39</v>
      </c>
      <c r="B3" s="47"/>
      <c r="C3" s="47"/>
      <c r="D3" s="7"/>
      <c r="E3" s="7"/>
    </row>
    <row r="5" spans="1:5" ht="53.4" customHeight="1" x14ac:dyDescent="0.25">
      <c r="A5" s="40" t="s">
        <v>40</v>
      </c>
      <c r="B5" s="43">
        <v>32418.86</v>
      </c>
    </row>
    <row r="6" spans="1:5" ht="20.399999999999999" customHeight="1" x14ac:dyDescent="0.25">
      <c r="A6" s="48" t="s">
        <v>2</v>
      </c>
      <c r="B6" s="48"/>
      <c r="C6" s="48"/>
    </row>
    <row r="7" spans="1:5" x14ac:dyDescent="0.25">
      <c r="A7" s="9" t="s">
        <v>15</v>
      </c>
      <c r="B7" s="9" t="s">
        <v>16</v>
      </c>
    </row>
    <row r="8" spans="1:5" x14ac:dyDescent="0.25">
      <c r="A8" s="11" t="s">
        <v>8</v>
      </c>
      <c r="B8" s="12">
        <v>95</v>
      </c>
    </row>
    <row r="9" spans="1:5" ht="23.4" customHeight="1" x14ac:dyDescent="0.25">
      <c r="A9" s="11" t="s">
        <v>10</v>
      </c>
      <c r="B9" s="12">
        <v>5</v>
      </c>
    </row>
    <row r="10" spans="1:5" x14ac:dyDescent="0.25">
      <c r="A10" s="13" t="s">
        <v>1</v>
      </c>
      <c r="B10" s="13"/>
    </row>
    <row r="12" spans="1:5" ht="52.8" customHeight="1" x14ac:dyDescent="0.25">
      <c r="A12" s="14" t="s">
        <v>3</v>
      </c>
      <c r="B12" s="14"/>
      <c r="C12" s="15" t="s">
        <v>28</v>
      </c>
      <c r="D12" s="16"/>
    </row>
    <row r="13" spans="1:5" x14ac:dyDescent="0.25">
      <c r="A13" s="14"/>
      <c r="B13" s="14"/>
      <c r="C13" s="14" t="s">
        <v>13</v>
      </c>
      <c r="D13" s="16"/>
    </row>
    <row r="14" spans="1:5" ht="26.4" customHeight="1" x14ac:dyDescent="0.25">
      <c r="A14" s="32" t="s">
        <v>6</v>
      </c>
      <c r="B14" s="32"/>
      <c r="C14" s="18">
        <v>25092</v>
      </c>
      <c r="D14" s="19"/>
    </row>
    <row r="15" spans="1:5" ht="40.799999999999997" customHeight="1" x14ac:dyDescent="0.25">
      <c r="A15" s="32" t="s">
        <v>4</v>
      </c>
      <c r="B15" s="32"/>
      <c r="C15" s="17">
        <v>61.5</v>
      </c>
      <c r="D15" s="19"/>
    </row>
    <row r="16" spans="1:5" ht="27" customHeight="1" x14ac:dyDescent="0.25">
      <c r="A16" s="32" t="s">
        <v>5</v>
      </c>
      <c r="B16" s="32"/>
      <c r="C16" s="17">
        <v>27.66</v>
      </c>
      <c r="D16" s="19"/>
    </row>
    <row r="17" spans="1:4" ht="33" customHeight="1" x14ac:dyDescent="0.25">
      <c r="A17" s="32" t="s">
        <v>18</v>
      </c>
      <c r="B17" s="32"/>
      <c r="C17" s="17">
        <v>984</v>
      </c>
      <c r="D17" s="19"/>
    </row>
    <row r="18" spans="1:4" ht="14.4" customHeight="1" x14ac:dyDescent="0.25">
      <c r="A18" s="32" t="s">
        <v>14</v>
      </c>
      <c r="B18" s="32"/>
      <c r="C18" s="20">
        <v>17</v>
      </c>
      <c r="D18" s="19"/>
    </row>
    <row r="19" spans="1:4" x14ac:dyDescent="0.25">
      <c r="A19" s="32"/>
      <c r="B19" s="32"/>
      <c r="C19" s="33" t="s">
        <v>17</v>
      </c>
      <c r="D19" s="19"/>
    </row>
    <row r="20" spans="1:4" x14ac:dyDescent="0.25">
      <c r="A20" s="11" t="s">
        <v>8</v>
      </c>
      <c r="B20" s="21"/>
      <c r="C20" s="22">
        <f t="shared" ref="C20" si="0">IF(C12="","x",C14+20*C15+20*C16+C17)</f>
        <v>27859.200000000001</v>
      </c>
      <c r="D20" s="23"/>
    </row>
    <row r="21" spans="1:4" ht="22.8" customHeight="1" x14ac:dyDescent="0.25">
      <c r="A21" s="24" t="s">
        <v>9</v>
      </c>
      <c r="B21" s="24"/>
      <c r="C21" s="25">
        <f>IF(C$12="","x",ROUND(MIN($C20:$C20)/C20*$B8,2))</f>
        <v>95</v>
      </c>
      <c r="D21" s="26"/>
    </row>
    <row r="22" spans="1:4" ht="23.4" customHeight="1" x14ac:dyDescent="0.25">
      <c r="A22" s="21" t="s">
        <v>10</v>
      </c>
      <c r="B22" s="11"/>
      <c r="C22" s="25">
        <f>IF(C$12="","x",ROUND(5.25-(C18*0.25),2))</f>
        <v>1</v>
      </c>
      <c r="D22" s="26"/>
    </row>
    <row r="23" spans="1:4" ht="19.8" customHeight="1" x14ac:dyDescent="0.25">
      <c r="A23" s="24" t="s">
        <v>11</v>
      </c>
      <c r="B23" s="24"/>
      <c r="C23" s="25">
        <f>IF(C$12="","x",SUM(C21:C22))</f>
        <v>96</v>
      </c>
      <c r="D23" s="26"/>
    </row>
  </sheetData>
  <mergeCells count="3">
    <mergeCell ref="A1:C1"/>
    <mergeCell ref="A3:C3"/>
    <mergeCell ref="A6:C6"/>
  </mergeCells>
  <conditionalFormatting sqref="C23">
    <cfRule type="cellIs" dxfId="3" priority="11" operator="equal">
      <formula>MAX($C$23:$C$23)</formula>
    </cfRule>
  </conditionalFormatting>
  <pageMargins left="0.7" right="0.7" top="0.75" bottom="0.75" header="0.3" footer="0.3"/>
  <pageSetup paperSize="9" scale="96" fitToWidth="0" orientation="landscape" r:id="rId1"/>
  <rowBreaks count="1" manualBreakCount="1">
    <brk id="18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opLeftCell="A4" zoomScale="120" zoomScaleNormal="120" workbookViewId="0">
      <selection activeCell="L14" sqref="L14"/>
    </sheetView>
  </sheetViews>
  <sheetFormatPr defaultColWidth="9.109375" defaultRowHeight="12" x14ac:dyDescent="0.25"/>
  <cols>
    <col min="1" max="1" width="57.44140625" style="6" customWidth="1"/>
    <col min="2" max="2" width="13.44140625" style="6" customWidth="1"/>
    <col min="3" max="3" width="23.21875" style="6" customWidth="1"/>
    <col min="4" max="4" width="15.5546875" style="6" customWidth="1"/>
    <col min="5" max="5" width="14" style="6" bestFit="1" customWidth="1"/>
    <col min="6" max="7" width="9.109375" style="6"/>
    <col min="8" max="8" width="12.109375" style="6" bestFit="1" customWidth="1"/>
    <col min="9" max="9" width="9.109375" style="6"/>
    <col min="10" max="10" width="17.44140625" style="6" bestFit="1" customWidth="1"/>
    <col min="11" max="11" width="14.44140625" style="6" bestFit="1" customWidth="1"/>
    <col min="12" max="16384" width="9.109375" style="6"/>
  </cols>
  <sheetData>
    <row r="1" spans="1:5" x14ac:dyDescent="0.25">
      <c r="A1" s="46" t="s">
        <v>0</v>
      </c>
      <c r="B1" s="46"/>
      <c r="C1" s="46"/>
    </row>
    <row r="3" spans="1:5" ht="19.8" customHeight="1" x14ac:dyDescent="0.25">
      <c r="A3" s="47" t="s">
        <v>38</v>
      </c>
      <c r="B3" s="47"/>
      <c r="C3" s="47"/>
      <c r="D3" s="7"/>
      <c r="E3" s="7"/>
    </row>
    <row r="5" spans="1:5" ht="42" customHeight="1" x14ac:dyDescent="0.25">
      <c r="A5" s="53" t="s">
        <v>44</v>
      </c>
      <c r="B5" s="53"/>
      <c r="C5" s="43">
        <v>32418.86</v>
      </c>
    </row>
    <row r="6" spans="1:5" ht="21.6" customHeight="1" x14ac:dyDescent="0.25">
      <c r="A6" s="48" t="s">
        <v>2</v>
      </c>
      <c r="B6" s="48"/>
      <c r="C6" s="48"/>
    </row>
    <row r="7" spans="1:5" x14ac:dyDescent="0.25">
      <c r="A7" s="9" t="s">
        <v>15</v>
      </c>
      <c r="B7" s="9" t="s">
        <v>16</v>
      </c>
    </row>
    <row r="8" spans="1:5" x14ac:dyDescent="0.25">
      <c r="A8" s="11" t="s">
        <v>8</v>
      </c>
      <c r="B8" s="12">
        <v>95</v>
      </c>
    </row>
    <row r="9" spans="1:5" x14ac:dyDescent="0.25">
      <c r="A9" s="11" t="s">
        <v>10</v>
      </c>
      <c r="B9" s="12">
        <v>5</v>
      </c>
    </row>
    <row r="10" spans="1:5" x14ac:dyDescent="0.25">
      <c r="A10" s="54" t="s">
        <v>1</v>
      </c>
      <c r="B10" s="54"/>
      <c r="C10" s="54"/>
    </row>
    <row r="12" spans="1:5" ht="48" x14ac:dyDescent="0.25">
      <c r="A12" s="14" t="s">
        <v>3</v>
      </c>
      <c r="B12" s="14"/>
      <c r="C12" s="15" t="s">
        <v>28</v>
      </c>
      <c r="D12" s="16"/>
    </row>
    <row r="13" spans="1:5" x14ac:dyDescent="0.25">
      <c r="A13" s="14"/>
      <c r="B13" s="14"/>
      <c r="C13" s="14" t="s">
        <v>13</v>
      </c>
      <c r="D13" s="16"/>
    </row>
    <row r="14" spans="1:5" ht="22.2" customHeight="1" x14ac:dyDescent="0.25">
      <c r="A14" s="32" t="s">
        <v>6</v>
      </c>
      <c r="B14" s="32"/>
      <c r="C14" s="18">
        <v>17712</v>
      </c>
      <c r="D14" s="19"/>
    </row>
    <row r="15" spans="1:5" ht="35.4" customHeight="1" x14ac:dyDescent="0.25">
      <c r="A15" s="32" t="s">
        <v>4</v>
      </c>
      <c r="B15" s="32"/>
      <c r="C15" s="17">
        <v>61.5</v>
      </c>
      <c r="D15" s="19"/>
    </row>
    <row r="16" spans="1:5" ht="29.4" customHeight="1" x14ac:dyDescent="0.25">
      <c r="A16" s="32" t="s">
        <v>5</v>
      </c>
      <c r="B16" s="32"/>
      <c r="C16" s="17">
        <v>27.66</v>
      </c>
      <c r="D16" s="19"/>
    </row>
    <row r="17" spans="1:4" ht="34.799999999999997" customHeight="1" x14ac:dyDescent="0.25">
      <c r="A17" s="32" t="s">
        <v>18</v>
      </c>
      <c r="B17" s="32"/>
      <c r="C17" s="17">
        <v>984</v>
      </c>
      <c r="D17" s="19"/>
    </row>
    <row r="18" spans="1:4" ht="23.4" customHeight="1" x14ac:dyDescent="0.25">
      <c r="A18" s="32" t="s">
        <v>14</v>
      </c>
      <c r="B18" s="32"/>
      <c r="C18" s="20">
        <v>17</v>
      </c>
      <c r="D18" s="19"/>
    </row>
    <row r="19" spans="1:4" ht="14.4" customHeight="1" x14ac:dyDescent="0.25">
      <c r="A19" s="32"/>
      <c r="B19" s="32"/>
      <c r="C19" s="33" t="s">
        <v>17</v>
      </c>
      <c r="D19" s="19"/>
    </row>
    <row r="20" spans="1:4" x14ac:dyDescent="0.25">
      <c r="A20" s="11" t="s">
        <v>8</v>
      </c>
      <c r="B20" s="21"/>
      <c r="C20" s="22">
        <f t="shared" ref="C20" si="0">IF(C12="","x",C14+20*C15+20*C16+C17)</f>
        <v>20479.2</v>
      </c>
      <c r="D20" s="23"/>
    </row>
    <row r="21" spans="1:4" ht="21.6" customHeight="1" x14ac:dyDescent="0.25">
      <c r="A21" s="24" t="s">
        <v>9</v>
      </c>
      <c r="B21" s="24"/>
      <c r="C21" s="25">
        <f>IF(C$12="","x",ROUND(MIN($C20:$C20)/C20*$B8,2))</f>
        <v>95</v>
      </c>
      <c r="D21" s="26"/>
    </row>
    <row r="22" spans="1:4" ht="33.6" customHeight="1" x14ac:dyDescent="0.25">
      <c r="A22" s="21" t="s">
        <v>10</v>
      </c>
      <c r="B22" s="11"/>
      <c r="C22" s="25">
        <f>IF(C$12="","x",ROUND(5.25-(C18*0.25),2))</f>
        <v>1</v>
      </c>
      <c r="D22" s="26"/>
    </row>
    <row r="23" spans="1:4" ht="19.8" customHeight="1" x14ac:dyDescent="0.25">
      <c r="A23" s="24" t="s">
        <v>11</v>
      </c>
      <c r="B23" s="24"/>
      <c r="C23" s="25">
        <f>IF(C$12="","x",SUM(C21:C22))</f>
        <v>96</v>
      </c>
      <c r="D23" s="26"/>
    </row>
  </sheetData>
  <mergeCells count="5">
    <mergeCell ref="A1:C1"/>
    <mergeCell ref="A3:C3"/>
    <mergeCell ref="A6:C6"/>
    <mergeCell ref="A10:C10"/>
    <mergeCell ref="A5:B5"/>
  </mergeCells>
  <conditionalFormatting sqref="C23">
    <cfRule type="cellIs" dxfId="2" priority="10" operator="equal">
      <formula>MAX($C$23:$C$23)</formula>
    </cfRule>
  </conditionalFormatting>
  <pageMargins left="0.7" right="0.7" top="0.75" bottom="0.75" header="0.3" footer="0.3"/>
  <pageSetup paperSize="9" scale="92" fitToWidth="0" orientation="landscape" r:id="rId1"/>
  <rowBreaks count="1" manualBreakCount="1">
    <brk id="18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zoomScale="120" zoomScaleNormal="120" workbookViewId="0">
      <selection activeCell="J6" sqref="J6"/>
    </sheetView>
  </sheetViews>
  <sheetFormatPr defaultColWidth="9.109375" defaultRowHeight="12" x14ac:dyDescent="0.25"/>
  <cols>
    <col min="1" max="1" width="42" style="6" customWidth="1"/>
    <col min="2" max="2" width="16.6640625" style="6" customWidth="1"/>
    <col min="3" max="3" width="18.88671875" style="6" customWidth="1"/>
    <col min="4" max="4" width="18.21875" style="6" customWidth="1"/>
    <col min="5" max="5" width="21.5546875" style="6" customWidth="1"/>
    <col min="6" max="6" width="15.5546875" style="6" customWidth="1"/>
    <col min="7" max="7" width="14" style="6" bestFit="1" customWidth="1"/>
    <col min="8" max="9" width="9.109375" style="6"/>
    <col min="10" max="10" width="12.109375" style="6" bestFit="1" customWidth="1"/>
    <col min="11" max="11" width="9.109375" style="6"/>
    <col min="12" max="12" width="17.44140625" style="6" bestFit="1" customWidth="1"/>
    <col min="13" max="13" width="14.44140625" style="6" bestFit="1" customWidth="1"/>
    <col min="14" max="16384" width="9.109375" style="6"/>
  </cols>
  <sheetData>
    <row r="1" spans="1:7" x14ac:dyDescent="0.25">
      <c r="A1" s="46" t="s">
        <v>0</v>
      </c>
      <c r="B1" s="46"/>
      <c r="C1" s="46"/>
    </row>
    <row r="3" spans="1:7" ht="24" customHeight="1" x14ac:dyDescent="0.25">
      <c r="A3" s="47" t="s">
        <v>37</v>
      </c>
      <c r="B3" s="47"/>
      <c r="C3" s="47"/>
      <c r="D3" s="47"/>
      <c r="E3" s="47"/>
      <c r="F3" s="7"/>
      <c r="G3" s="7"/>
    </row>
    <row r="5" spans="1:7" ht="64.8" customHeight="1" x14ac:dyDescent="0.25">
      <c r="A5" s="55" t="s">
        <v>45</v>
      </c>
      <c r="B5" s="55"/>
      <c r="C5" s="43">
        <v>11431.92</v>
      </c>
      <c r="D5" s="8"/>
    </row>
    <row r="6" spans="1:7" x14ac:dyDescent="0.25">
      <c r="A6" s="48" t="s">
        <v>2</v>
      </c>
      <c r="B6" s="48"/>
      <c r="C6" s="48"/>
      <c r="D6" s="48"/>
      <c r="E6" s="48"/>
    </row>
    <row r="7" spans="1:7" x14ac:dyDescent="0.25">
      <c r="A7" s="9" t="s">
        <v>15</v>
      </c>
      <c r="B7" s="9" t="s">
        <v>16</v>
      </c>
      <c r="D7" s="10"/>
      <c r="E7" s="10"/>
    </row>
    <row r="8" spans="1:7" x14ac:dyDescent="0.25">
      <c r="A8" s="11" t="s">
        <v>8</v>
      </c>
      <c r="B8" s="12">
        <v>95</v>
      </c>
      <c r="D8" s="10"/>
      <c r="E8" s="10"/>
    </row>
    <row r="9" spans="1:7" ht="31.2" customHeight="1" x14ac:dyDescent="0.25">
      <c r="A9" s="11" t="s">
        <v>10</v>
      </c>
      <c r="B9" s="12">
        <v>5</v>
      </c>
    </row>
    <row r="10" spans="1:7" x14ac:dyDescent="0.25">
      <c r="A10" s="54" t="s">
        <v>1</v>
      </c>
      <c r="B10" s="54"/>
      <c r="C10" s="54"/>
      <c r="D10" s="54"/>
      <c r="E10" s="54"/>
    </row>
    <row r="12" spans="1:7" ht="101.4" customHeight="1" x14ac:dyDescent="0.25">
      <c r="A12" s="14" t="s">
        <v>3</v>
      </c>
      <c r="B12" s="14"/>
      <c r="C12" s="15" t="s">
        <v>28</v>
      </c>
      <c r="D12" s="15" t="s">
        <v>22</v>
      </c>
      <c r="E12" s="15" t="s">
        <v>23</v>
      </c>
      <c r="F12" s="16"/>
    </row>
    <row r="13" spans="1:7" x14ac:dyDescent="0.25">
      <c r="A13" s="14"/>
      <c r="B13" s="14"/>
      <c r="C13" s="14" t="s">
        <v>13</v>
      </c>
      <c r="D13" s="14"/>
      <c r="E13" s="14"/>
      <c r="F13" s="16"/>
    </row>
    <row r="14" spans="1:7" x14ac:dyDescent="0.25">
      <c r="A14" s="32" t="s">
        <v>6</v>
      </c>
      <c r="B14" s="32"/>
      <c r="C14" s="18">
        <v>30258</v>
      </c>
      <c r="D14" s="18">
        <v>18450</v>
      </c>
      <c r="E14" s="18">
        <v>27306</v>
      </c>
      <c r="F14" s="19"/>
    </row>
    <row r="15" spans="1:7" ht="42.6" customHeight="1" x14ac:dyDescent="0.25">
      <c r="A15" s="32" t="s">
        <v>4</v>
      </c>
      <c r="B15" s="32"/>
      <c r="C15" s="17">
        <v>61.5</v>
      </c>
      <c r="D15" s="17">
        <v>30.47</v>
      </c>
      <c r="E15" s="17">
        <v>22.88</v>
      </c>
      <c r="F15" s="19"/>
    </row>
    <row r="16" spans="1:7" ht="28.8" customHeight="1" x14ac:dyDescent="0.25">
      <c r="A16" s="32" t="s">
        <v>5</v>
      </c>
      <c r="B16" s="32"/>
      <c r="C16" s="17">
        <v>27.66</v>
      </c>
      <c r="D16" s="17">
        <v>30.47</v>
      </c>
      <c r="E16" s="17">
        <v>22.88</v>
      </c>
      <c r="F16" s="19"/>
    </row>
    <row r="17" spans="1:6" ht="55.8" customHeight="1" x14ac:dyDescent="0.25">
      <c r="A17" s="32" t="s">
        <v>18</v>
      </c>
      <c r="B17" s="32"/>
      <c r="C17" s="17">
        <v>984</v>
      </c>
      <c r="D17" s="17">
        <v>184.5</v>
      </c>
      <c r="E17" s="17">
        <v>184.5</v>
      </c>
      <c r="F17" s="19"/>
    </row>
    <row r="18" spans="1:6" x14ac:dyDescent="0.25">
      <c r="A18" s="32" t="s">
        <v>14</v>
      </c>
      <c r="B18" s="32"/>
      <c r="C18" s="20">
        <v>17</v>
      </c>
      <c r="D18" s="20">
        <v>15</v>
      </c>
      <c r="E18" s="20">
        <v>9</v>
      </c>
      <c r="F18" s="19"/>
    </row>
    <row r="19" spans="1:6" x14ac:dyDescent="0.25">
      <c r="A19" s="32"/>
      <c r="B19" s="32"/>
      <c r="C19" s="33" t="s">
        <v>17</v>
      </c>
      <c r="D19" s="34"/>
      <c r="E19" s="34"/>
      <c r="F19" s="19"/>
    </row>
    <row r="20" spans="1:6" x14ac:dyDescent="0.25">
      <c r="A20" s="11" t="s">
        <v>8</v>
      </c>
      <c r="B20" s="21"/>
      <c r="C20" s="22">
        <f t="shared" ref="C20:E20" si="0">IF(C12="","x",C14+20*C15+20*C16+C17)</f>
        <v>33025.199999999997</v>
      </c>
      <c r="D20" s="22">
        <f t="shared" si="0"/>
        <v>19853.300000000003</v>
      </c>
      <c r="E20" s="22">
        <f t="shared" si="0"/>
        <v>28405.699999999997</v>
      </c>
      <c r="F20" s="23"/>
    </row>
    <row r="21" spans="1:6" ht="16.2" customHeight="1" x14ac:dyDescent="0.25">
      <c r="A21" s="24" t="s">
        <v>9</v>
      </c>
      <c r="B21" s="24"/>
      <c r="C21" s="25">
        <f>IF(C$12="","x",ROUND(MIN($C20:$E20)/C20*$B8,2))</f>
        <v>57.11</v>
      </c>
      <c r="D21" s="25">
        <f>IF(D$12="","x",ROUND(MIN($C20:$E20)/D20*$B8,2))</f>
        <v>95</v>
      </c>
      <c r="E21" s="25">
        <f>IF(E$12="","x",ROUND(MIN($C20:$E20)/E20*$B8,2))</f>
        <v>66.400000000000006</v>
      </c>
      <c r="F21" s="26"/>
    </row>
    <row r="22" spans="1:6" ht="28.2" customHeight="1" x14ac:dyDescent="0.25">
      <c r="A22" s="21" t="s">
        <v>10</v>
      </c>
      <c r="B22" s="11"/>
      <c r="C22" s="25">
        <f>IF(C$12="","x",ROUND(5.25-(C18*0.25),2))</f>
        <v>1</v>
      </c>
      <c r="D22" s="25">
        <f t="shared" ref="D22:E22" si="1">IF(D$12="","x",ROUND(5.25-(D18*0.25),2))</f>
        <v>1.5</v>
      </c>
      <c r="E22" s="25">
        <f t="shared" si="1"/>
        <v>3</v>
      </c>
      <c r="F22" s="26"/>
    </row>
    <row r="23" spans="1:6" ht="18" customHeight="1" x14ac:dyDescent="0.25">
      <c r="A23" s="24" t="s">
        <v>11</v>
      </c>
      <c r="B23" s="24"/>
      <c r="C23" s="25">
        <f>IF(C$12="","x",SUM(C21:C22))</f>
        <v>58.11</v>
      </c>
      <c r="D23" s="25">
        <f t="shared" ref="D23:E23" si="2">IF(D$12="","x",SUM(D21:D22))</f>
        <v>96.5</v>
      </c>
      <c r="E23" s="25">
        <f t="shared" si="2"/>
        <v>69.400000000000006</v>
      </c>
      <c r="F23" s="26"/>
    </row>
    <row r="25" spans="1:6" x14ac:dyDescent="0.25">
      <c r="B25" s="31"/>
      <c r="C25" s="31"/>
    </row>
  </sheetData>
  <mergeCells count="5">
    <mergeCell ref="A1:C1"/>
    <mergeCell ref="A3:E3"/>
    <mergeCell ref="A6:E6"/>
    <mergeCell ref="A10:E10"/>
    <mergeCell ref="A5:B5"/>
  </mergeCells>
  <conditionalFormatting sqref="C23:E23">
    <cfRule type="cellIs" dxfId="1" priority="9" operator="equal">
      <formula>MAX($C$23:$E$23)</formula>
    </cfRule>
  </conditionalFormatting>
  <pageMargins left="0.7" right="0.7" top="0.75" bottom="0.75" header="0.3" footer="0.3"/>
  <pageSetup paperSize="9" scale="77" fitToWidth="0" orientation="landscape" r:id="rId1"/>
  <rowBreaks count="1" manualBreakCount="1">
    <brk id="1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opLeftCell="A9" zoomScale="120" zoomScaleNormal="120" workbookViewId="0">
      <selection activeCell="F23" sqref="F23"/>
    </sheetView>
  </sheetViews>
  <sheetFormatPr defaultColWidth="9.109375" defaultRowHeight="12" x14ac:dyDescent="0.25"/>
  <cols>
    <col min="1" max="1" width="41.5546875" style="6" customWidth="1"/>
    <col min="2" max="2" width="11.44140625" style="6" bestFit="1" customWidth="1"/>
    <col min="3" max="3" width="21.77734375" style="6" customWidth="1"/>
    <col min="4" max="4" width="15.5546875" style="6" customWidth="1"/>
    <col min="5" max="5" width="14" style="6" bestFit="1" customWidth="1"/>
    <col min="6" max="7" width="9.109375" style="6"/>
    <col min="8" max="8" width="12.109375" style="6" bestFit="1" customWidth="1"/>
    <col min="9" max="9" width="9.109375" style="6"/>
    <col min="10" max="10" width="17.44140625" style="6" bestFit="1" customWidth="1"/>
    <col min="11" max="11" width="14.44140625" style="6" bestFit="1" customWidth="1"/>
    <col min="12" max="16384" width="9.109375" style="6"/>
  </cols>
  <sheetData>
    <row r="1" spans="1:5" x14ac:dyDescent="0.25">
      <c r="A1" s="46" t="s">
        <v>0</v>
      </c>
      <c r="B1" s="46"/>
      <c r="C1" s="46"/>
    </row>
    <row r="3" spans="1:5" ht="22.2" customHeight="1" x14ac:dyDescent="0.25">
      <c r="A3" s="47" t="s">
        <v>104</v>
      </c>
      <c r="B3" s="47"/>
      <c r="C3" s="47"/>
      <c r="D3" s="7"/>
      <c r="E3" s="7"/>
    </row>
    <row r="5" spans="1:5" ht="34.799999999999997" customHeight="1" x14ac:dyDescent="0.25">
      <c r="A5" s="49" t="s">
        <v>105</v>
      </c>
      <c r="B5" s="49"/>
      <c r="C5" s="43">
        <v>239090.86</v>
      </c>
    </row>
    <row r="6" spans="1:5" x14ac:dyDescent="0.25">
      <c r="A6" s="48" t="s">
        <v>2</v>
      </c>
      <c r="B6" s="48"/>
      <c r="C6" s="48"/>
    </row>
    <row r="7" spans="1:5" x14ac:dyDescent="0.25">
      <c r="A7" s="9" t="s">
        <v>15</v>
      </c>
      <c r="B7" s="9" t="s">
        <v>16</v>
      </c>
    </row>
    <row r="8" spans="1:5" x14ac:dyDescent="0.25">
      <c r="A8" s="11" t="s">
        <v>8</v>
      </c>
      <c r="B8" s="12">
        <v>95</v>
      </c>
    </row>
    <row r="9" spans="1:5" ht="23.4" customHeight="1" x14ac:dyDescent="0.25">
      <c r="A9" s="11" t="s">
        <v>10</v>
      </c>
      <c r="B9" s="12">
        <v>5</v>
      </c>
    </row>
    <row r="10" spans="1:5" x14ac:dyDescent="0.25">
      <c r="A10" s="13" t="s">
        <v>1</v>
      </c>
      <c r="B10" s="13"/>
    </row>
    <row r="12" spans="1:5" x14ac:dyDescent="0.25">
      <c r="A12" s="14" t="s">
        <v>3</v>
      </c>
      <c r="B12" s="14"/>
      <c r="C12" s="15" t="s">
        <v>25</v>
      </c>
      <c r="D12" s="16"/>
    </row>
    <row r="13" spans="1:5" x14ac:dyDescent="0.25">
      <c r="A13" s="14"/>
      <c r="B13" s="14"/>
      <c r="C13" s="14" t="s">
        <v>13</v>
      </c>
      <c r="D13" s="16"/>
    </row>
    <row r="14" spans="1:5" ht="24" customHeight="1" x14ac:dyDescent="0.25">
      <c r="A14" s="32" t="s">
        <v>6</v>
      </c>
      <c r="B14" s="32"/>
      <c r="C14" s="18">
        <v>216433.32</v>
      </c>
      <c r="D14" s="19"/>
    </row>
    <row r="15" spans="1:5" ht="40.799999999999997" customHeight="1" x14ac:dyDescent="0.25">
      <c r="A15" s="32" t="s">
        <v>4</v>
      </c>
      <c r="B15" s="32"/>
      <c r="C15" s="20">
        <v>21.03</v>
      </c>
      <c r="D15" s="19"/>
    </row>
    <row r="16" spans="1:5" ht="27" customHeight="1" x14ac:dyDescent="0.25">
      <c r="A16" s="32" t="s">
        <v>5</v>
      </c>
      <c r="B16" s="32"/>
      <c r="C16" s="17">
        <v>21.03</v>
      </c>
      <c r="D16" s="19"/>
    </row>
    <row r="17" spans="1:4" ht="28.8" customHeight="1" x14ac:dyDescent="0.25">
      <c r="A17" s="32" t="s">
        <v>7</v>
      </c>
      <c r="B17" s="32"/>
      <c r="C17" s="17">
        <v>3828.01</v>
      </c>
      <c r="D17" s="19"/>
    </row>
    <row r="18" spans="1:4" x14ac:dyDescent="0.25">
      <c r="A18" s="32" t="s">
        <v>14</v>
      </c>
      <c r="B18" s="32"/>
      <c r="C18" s="20">
        <v>10</v>
      </c>
      <c r="D18" s="19"/>
    </row>
    <row r="19" spans="1:4" x14ac:dyDescent="0.25">
      <c r="A19" s="32"/>
      <c r="B19" s="32"/>
      <c r="C19" s="33" t="s">
        <v>17</v>
      </c>
      <c r="D19" s="19"/>
    </row>
    <row r="20" spans="1:4" ht="16.8" customHeight="1" x14ac:dyDescent="0.25">
      <c r="A20" s="11" t="s">
        <v>8</v>
      </c>
      <c r="B20" s="21"/>
      <c r="C20" s="22">
        <f t="shared" ref="C20" si="0">IF(C12="","x",C14+20*C15+20*C16+C17)</f>
        <v>221102.53000000003</v>
      </c>
      <c r="D20" s="23"/>
    </row>
    <row r="21" spans="1:4" ht="16.8" customHeight="1" x14ac:dyDescent="0.25">
      <c r="A21" s="24" t="s">
        <v>9</v>
      </c>
      <c r="B21" s="24"/>
      <c r="C21" s="25">
        <f>IF(C$12="","x",ROUND(MIN($C20:$C20)/C20*$B8,2))</f>
        <v>95</v>
      </c>
      <c r="D21" s="26"/>
    </row>
    <row r="22" spans="1:4" ht="24" customHeight="1" x14ac:dyDescent="0.25">
      <c r="A22" s="21" t="s">
        <v>10</v>
      </c>
      <c r="B22" s="11"/>
      <c r="C22" s="25">
        <f>IF(C$12="","x",ROUND(5.25-(C18*0.25),2))</f>
        <v>2.75</v>
      </c>
      <c r="D22" s="26"/>
    </row>
    <row r="23" spans="1:4" ht="14.4" customHeight="1" x14ac:dyDescent="0.25">
      <c r="A23" s="24" t="s">
        <v>11</v>
      </c>
      <c r="B23" s="24"/>
      <c r="C23" s="25">
        <f>IF(C$12="","x",SUM(C21:C22))</f>
        <v>97.75</v>
      </c>
      <c r="D23" s="26"/>
    </row>
  </sheetData>
  <mergeCells count="4">
    <mergeCell ref="A1:C1"/>
    <mergeCell ref="A3:C3"/>
    <mergeCell ref="A6:C6"/>
    <mergeCell ref="A5:B5"/>
  </mergeCells>
  <conditionalFormatting sqref="C23">
    <cfRule type="cellIs" dxfId="36" priority="44" operator="equal">
      <formula>MAX($C$23:$C$23)</formula>
    </cfRule>
  </conditionalFormatting>
  <pageMargins left="0.7" right="0.7" top="0.75" bottom="0.75" header="0.3" footer="0.3"/>
  <pageSetup paperSize="9" fitToWidth="0" orientation="landscape" r:id="rId1"/>
  <rowBreaks count="1" manualBreakCount="1">
    <brk id="18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opLeftCell="A10" zoomScale="110" zoomScaleNormal="110" workbookViewId="0">
      <selection activeCell="G12" sqref="G12"/>
    </sheetView>
  </sheetViews>
  <sheetFormatPr defaultColWidth="9.109375" defaultRowHeight="12" x14ac:dyDescent="0.25"/>
  <cols>
    <col min="1" max="1" width="53" style="6" customWidth="1"/>
    <col min="2" max="2" width="12.44140625" style="6" customWidth="1"/>
    <col min="3" max="3" width="23.21875" style="6" customWidth="1"/>
    <col min="4" max="4" width="27.109375" style="6" customWidth="1"/>
    <col min="5" max="5" width="15.5546875" style="6" customWidth="1"/>
    <col min="6" max="6" width="14" style="6" bestFit="1" customWidth="1"/>
    <col min="7" max="8" width="9.109375" style="6"/>
    <col min="9" max="9" width="12.109375" style="6" bestFit="1" customWidth="1"/>
    <col min="10" max="10" width="9.109375" style="6"/>
    <col min="11" max="11" width="17.44140625" style="6" bestFit="1" customWidth="1"/>
    <col min="12" max="12" width="14.44140625" style="6" bestFit="1" customWidth="1"/>
    <col min="13" max="16384" width="9.109375" style="6"/>
  </cols>
  <sheetData>
    <row r="1" spans="1:6" x14ac:dyDescent="0.25">
      <c r="A1" s="46" t="s">
        <v>0</v>
      </c>
      <c r="B1" s="46"/>
      <c r="C1" s="46"/>
    </row>
    <row r="3" spans="1:6" ht="24.6" customHeight="1" x14ac:dyDescent="0.25">
      <c r="A3" s="47" t="s">
        <v>36</v>
      </c>
      <c r="B3" s="47"/>
      <c r="C3" s="47"/>
      <c r="D3" s="47"/>
      <c r="E3" s="7"/>
      <c r="F3" s="7"/>
    </row>
    <row r="5" spans="1:6" ht="63.6" customHeight="1" x14ac:dyDescent="0.25">
      <c r="A5" s="52" t="s">
        <v>46</v>
      </c>
      <c r="B5" s="52"/>
      <c r="C5" s="44">
        <v>30712.61</v>
      </c>
      <c r="D5" s="8"/>
    </row>
    <row r="6" spans="1:6" x14ac:dyDescent="0.25">
      <c r="A6" s="48" t="s">
        <v>2</v>
      </c>
      <c r="B6" s="48"/>
      <c r="C6" s="48"/>
      <c r="D6" s="48"/>
    </row>
    <row r="7" spans="1:6" x14ac:dyDescent="0.25">
      <c r="A7" s="9" t="s">
        <v>15</v>
      </c>
      <c r="B7" s="9" t="s">
        <v>16</v>
      </c>
      <c r="D7" s="10"/>
    </row>
    <row r="8" spans="1:6" x14ac:dyDescent="0.25">
      <c r="A8" s="11" t="s">
        <v>8</v>
      </c>
      <c r="B8" s="12">
        <v>95</v>
      </c>
      <c r="D8" s="10"/>
    </row>
    <row r="9" spans="1:6" x14ac:dyDescent="0.25">
      <c r="A9" s="11" t="s">
        <v>10</v>
      </c>
      <c r="B9" s="12">
        <v>5</v>
      </c>
    </row>
    <row r="10" spans="1:6" x14ac:dyDescent="0.25">
      <c r="A10" s="54" t="s">
        <v>1</v>
      </c>
      <c r="B10" s="54"/>
      <c r="C10" s="54"/>
      <c r="D10" s="54"/>
    </row>
    <row r="12" spans="1:6" ht="88.2" customHeight="1" x14ac:dyDescent="0.25">
      <c r="A12" s="14" t="s">
        <v>3</v>
      </c>
      <c r="B12" s="14"/>
      <c r="C12" s="15" t="s">
        <v>28</v>
      </c>
      <c r="D12" s="15" t="s">
        <v>23</v>
      </c>
      <c r="E12" s="16"/>
    </row>
    <row r="13" spans="1:6" x14ac:dyDescent="0.25">
      <c r="A13" s="14"/>
      <c r="B13" s="14"/>
      <c r="C13" s="14" t="s">
        <v>13</v>
      </c>
      <c r="D13" s="14"/>
      <c r="E13" s="16"/>
    </row>
    <row r="14" spans="1:6" x14ac:dyDescent="0.25">
      <c r="A14" s="32" t="s">
        <v>6</v>
      </c>
      <c r="B14" s="32"/>
      <c r="C14" s="18">
        <v>24354</v>
      </c>
      <c r="D14" s="18">
        <v>28782</v>
      </c>
      <c r="E14" s="19"/>
    </row>
    <row r="15" spans="1:6" ht="45.6" customHeight="1" x14ac:dyDescent="0.25">
      <c r="A15" s="32" t="s">
        <v>4</v>
      </c>
      <c r="B15" s="32"/>
      <c r="C15" s="17">
        <v>61.5</v>
      </c>
      <c r="D15" s="17">
        <v>22.88</v>
      </c>
      <c r="E15" s="19"/>
    </row>
    <row r="16" spans="1:6" ht="34.799999999999997" customHeight="1" x14ac:dyDescent="0.25">
      <c r="A16" s="32" t="s">
        <v>5</v>
      </c>
      <c r="B16" s="32"/>
      <c r="C16" s="17">
        <v>27.66</v>
      </c>
      <c r="D16" s="17">
        <v>22.88</v>
      </c>
      <c r="E16" s="19"/>
    </row>
    <row r="17" spans="1:5" ht="37.200000000000003" customHeight="1" x14ac:dyDescent="0.25">
      <c r="A17" s="32" t="s">
        <v>18</v>
      </c>
      <c r="B17" s="32"/>
      <c r="C17" s="17">
        <v>984</v>
      </c>
      <c r="D17" s="17">
        <v>184.5</v>
      </c>
      <c r="E17" s="19"/>
    </row>
    <row r="18" spans="1:5" x14ac:dyDescent="0.25">
      <c r="A18" s="32" t="s">
        <v>14</v>
      </c>
      <c r="B18" s="32"/>
      <c r="C18" s="20">
        <v>17</v>
      </c>
      <c r="D18" s="20">
        <v>14</v>
      </c>
      <c r="E18" s="19"/>
    </row>
    <row r="19" spans="1:5" x14ac:dyDescent="0.25">
      <c r="A19" s="32"/>
      <c r="B19" s="32"/>
      <c r="C19" s="33" t="s">
        <v>17</v>
      </c>
      <c r="D19" s="34"/>
      <c r="E19" s="19"/>
    </row>
    <row r="20" spans="1:5" x14ac:dyDescent="0.25">
      <c r="A20" s="11" t="s">
        <v>8</v>
      </c>
      <c r="B20" s="21"/>
      <c r="C20" s="22">
        <f t="shared" ref="C20:D20" si="0">IF(C12="","x",C14+20*C15+20*C16+C17)</f>
        <v>27121.200000000001</v>
      </c>
      <c r="D20" s="22">
        <f t="shared" si="0"/>
        <v>29881.699999999997</v>
      </c>
      <c r="E20" s="23"/>
    </row>
    <row r="21" spans="1:5" ht="21" customHeight="1" x14ac:dyDescent="0.25">
      <c r="A21" s="24" t="s">
        <v>9</v>
      </c>
      <c r="B21" s="24"/>
      <c r="C21" s="25">
        <f>IF(C$12="","x",ROUND(MIN($C20:$D20)/C20*$B8,2))</f>
        <v>95</v>
      </c>
      <c r="D21" s="25">
        <f>IF(D$12="","x",ROUND(MIN($C20:$D20)/D20*$B8,2))</f>
        <v>86.22</v>
      </c>
      <c r="E21" s="26"/>
    </row>
    <row r="22" spans="1:5" ht="25.2" customHeight="1" x14ac:dyDescent="0.25">
      <c r="A22" s="21" t="s">
        <v>10</v>
      </c>
      <c r="B22" s="11"/>
      <c r="C22" s="25">
        <f>IF(C$12="","x",ROUND(5.25-(C18*0.25),2))</f>
        <v>1</v>
      </c>
      <c r="D22" s="25">
        <f t="shared" ref="D22" si="1">IF(D$12="","x",ROUND(5.25-(D18*0.25),2))</f>
        <v>1.75</v>
      </c>
      <c r="E22" s="26"/>
    </row>
    <row r="23" spans="1:5" ht="20.399999999999999" customHeight="1" x14ac:dyDescent="0.25">
      <c r="A23" s="24" t="s">
        <v>11</v>
      </c>
      <c r="B23" s="24"/>
      <c r="C23" s="25">
        <f>IF(C$12="","x",SUM(C21:C22))</f>
        <v>96</v>
      </c>
      <c r="D23" s="25">
        <f t="shared" ref="D23" si="2">IF(D$12="","x",SUM(D21:D22))</f>
        <v>87.97</v>
      </c>
      <c r="E23" s="26"/>
    </row>
  </sheetData>
  <mergeCells count="5">
    <mergeCell ref="A1:C1"/>
    <mergeCell ref="A3:D3"/>
    <mergeCell ref="A6:D6"/>
    <mergeCell ref="A10:D10"/>
    <mergeCell ref="A5:B5"/>
  </mergeCells>
  <conditionalFormatting sqref="C23:D23">
    <cfRule type="cellIs" dxfId="0" priority="8" operator="equal">
      <formula>MAX($C$23:$D$23)</formula>
    </cfRule>
  </conditionalFormatting>
  <pageMargins left="0.7" right="0.7" top="0.75" bottom="0.75" header="0.3" footer="0.3"/>
  <pageSetup paperSize="9" scale="82" fitToWidth="0" orientation="landscape" r:id="rId1"/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topLeftCell="A10" zoomScale="90" zoomScaleNormal="90" workbookViewId="0">
      <selection activeCell="O12" sqref="O12"/>
    </sheetView>
  </sheetViews>
  <sheetFormatPr defaultColWidth="9.109375" defaultRowHeight="12" x14ac:dyDescent="0.25"/>
  <cols>
    <col min="1" max="1" width="30.5546875" style="6" customWidth="1"/>
    <col min="2" max="2" width="10.5546875" style="6" customWidth="1"/>
    <col min="3" max="3" width="19.21875" style="6" customWidth="1"/>
    <col min="4" max="4" width="19.88671875" style="6" customWidth="1"/>
    <col min="5" max="5" width="16.5546875" style="6" customWidth="1"/>
    <col min="6" max="6" width="21.5546875" style="6" customWidth="1"/>
    <col min="7" max="7" width="16.33203125" style="6" customWidth="1"/>
    <col min="8" max="8" width="11.88671875" style="6" bestFit="1" customWidth="1"/>
    <col min="9" max="9" width="15.5546875" style="6" customWidth="1"/>
    <col min="10" max="10" width="14" style="6" bestFit="1" customWidth="1"/>
    <col min="11" max="12" width="9.109375" style="6"/>
    <col min="13" max="13" width="12.109375" style="6" bestFit="1" customWidth="1"/>
    <col min="14" max="14" width="9.109375" style="6"/>
    <col min="15" max="15" width="17.44140625" style="6" bestFit="1" customWidth="1"/>
    <col min="16" max="16" width="14.44140625" style="6" bestFit="1" customWidth="1"/>
    <col min="17" max="16384" width="9.109375" style="6"/>
  </cols>
  <sheetData>
    <row r="1" spans="1:10" x14ac:dyDescent="0.25">
      <c r="A1" s="46" t="s">
        <v>0</v>
      </c>
      <c r="B1" s="46"/>
      <c r="C1" s="46"/>
    </row>
    <row r="3" spans="1:10" ht="30" customHeight="1" x14ac:dyDescent="0.25">
      <c r="A3" s="50" t="s">
        <v>102</v>
      </c>
      <c r="B3" s="50"/>
      <c r="C3" s="50"/>
      <c r="D3" s="50"/>
      <c r="E3" s="50"/>
      <c r="F3" s="50"/>
      <c r="G3" s="50"/>
      <c r="H3" s="50"/>
      <c r="I3" s="7"/>
      <c r="J3" s="7"/>
    </row>
    <row r="5" spans="1:10" ht="22.8" customHeight="1" x14ac:dyDescent="0.25">
      <c r="A5" s="49" t="s">
        <v>103</v>
      </c>
      <c r="B5" s="49"/>
      <c r="C5" s="43">
        <v>220107.02</v>
      </c>
      <c r="D5" s="8"/>
      <c r="F5" s="8"/>
    </row>
    <row r="6" spans="1:10" ht="14.4" customHeight="1" x14ac:dyDescent="0.25">
      <c r="A6" s="48" t="s">
        <v>2</v>
      </c>
      <c r="B6" s="48"/>
      <c r="C6" s="48"/>
      <c r="D6" s="48"/>
      <c r="E6" s="48"/>
      <c r="F6" s="48"/>
      <c r="G6" s="48"/>
    </row>
    <row r="7" spans="1:10" x14ac:dyDescent="0.25">
      <c r="A7" s="9" t="s">
        <v>15</v>
      </c>
      <c r="B7" s="9" t="s">
        <v>16</v>
      </c>
      <c r="D7" s="10"/>
      <c r="E7" s="10"/>
      <c r="F7" s="10"/>
      <c r="G7" s="10"/>
    </row>
    <row r="8" spans="1:10" ht="24" x14ac:dyDescent="0.25">
      <c r="A8" s="11" t="s">
        <v>8</v>
      </c>
      <c r="B8" s="12">
        <v>95</v>
      </c>
      <c r="D8" s="10"/>
      <c r="E8" s="10"/>
      <c r="F8" s="10"/>
      <c r="G8" s="10"/>
    </row>
    <row r="9" spans="1:10" ht="24" x14ac:dyDescent="0.25">
      <c r="A9" s="11" t="s">
        <v>10</v>
      </c>
      <c r="B9" s="12">
        <v>5</v>
      </c>
    </row>
    <row r="10" spans="1:10" x14ac:dyDescent="0.25">
      <c r="A10" s="13" t="s">
        <v>1</v>
      </c>
      <c r="B10" s="13"/>
    </row>
    <row r="12" spans="1:10" ht="129.6" customHeight="1" x14ac:dyDescent="0.25">
      <c r="A12" s="15" t="s">
        <v>3</v>
      </c>
      <c r="B12" s="15"/>
      <c r="C12" s="3" t="s">
        <v>27</v>
      </c>
      <c r="D12" s="3" t="s">
        <v>20</v>
      </c>
      <c r="E12" s="3" t="s">
        <v>32</v>
      </c>
      <c r="F12" s="3" t="s">
        <v>23</v>
      </c>
      <c r="G12" s="3" t="s">
        <v>24</v>
      </c>
      <c r="H12" s="3" t="s">
        <v>25</v>
      </c>
      <c r="I12" s="16"/>
    </row>
    <row r="13" spans="1:10" x14ac:dyDescent="0.25">
      <c r="A13" s="14"/>
      <c r="B13" s="14"/>
      <c r="C13" s="14" t="s">
        <v>13</v>
      </c>
      <c r="D13" s="14"/>
      <c r="E13" s="14"/>
      <c r="F13" s="14"/>
      <c r="G13" s="15"/>
      <c r="H13" s="15"/>
      <c r="I13" s="16"/>
    </row>
    <row r="14" spans="1:10" ht="28.8" customHeight="1" x14ac:dyDescent="0.3">
      <c r="A14" s="32" t="s">
        <v>6</v>
      </c>
      <c r="B14" s="32"/>
      <c r="C14" s="4">
        <v>256632.48</v>
      </c>
      <c r="D14" s="5">
        <v>223651.86</v>
      </c>
      <c r="E14" s="5">
        <v>245001.24</v>
      </c>
      <c r="F14" s="5">
        <v>207427.20000000001</v>
      </c>
      <c r="G14" s="5">
        <v>199506</v>
      </c>
      <c r="H14" s="5">
        <v>231178.56</v>
      </c>
      <c r="I14" s="19"/>
    </row>
    <row r="15" spans="1:10" ht="61.8" customHeight="1" x14ac:dyDescent="0.3">
      <c r="A15" s="32" t="s">
        <v>4</v>
      </c>
      <c r="B15" s="32"/>
      <c r="C15" s="2">
        <v>61.5</v>
      </c>
      <c r="D15" s="1">
        <v>24.6</v>
      </c>
      <c r="E15" s="1">
        <v>92.25</v>
      </c>
      <c r="F15" s="1">
        <v>22.88</v>
      </c>
      <c r="G15" s="1">
        <v>23.37</v>
      </c>
      <c r="H15" s="1">
        <v>21.03</v>
      </c>
      <c r="I15" s="19"/>
    </row>
    <row r="16" spans="1:10" ht="32.4" customHeight="1" x14ac:dyDescent="0.3">
      <c r="A16" s="32" t="s">
        <v>5</v>
      </c>
      <c r="B16" s="32"/>
      <c r="C16" s="2">
        <v>27.66</v>
      </c>
      <c r="D16" s="1">
        <v>25.46</v>
      </c>
      <c r="E16" s="1">
        <v>27.06</v>
      </c>
      <c r="F16" s="1">
        <v>22.88</v>
      </c>
      <c r="G16" s="1">
        <v>23.37</v>
      </c>
      <c r="H16" s="1">
        <v>21.03</v>
      </c>
      <c r="I16" s="19"/>
    </row>
    <row r="17" spans="1:9" ht="33" customHeight="1" x14ac:dyDescent="0.3">
      <c r="A17" s="32" t="s">
        <v>7</v>
      </c>
      <c r="B17" s="32"/>
      <c r="C17" s="2">
        <v>4973.41</v>
      </c>
      <c r="D17" s="1">
        <v>4582.9799999999996</v>
      </c>
      <c r="E17" s="1">
        <v>4938.45</v>
      </c>
      <c r="F17" s="1">
        <v>2460</v>
      </c>
      <c r="G17" s="1">
        <v>3926.16</v>
      </c>
      <c r="H17" s="1">
        <v>3828.01</v>
      </c>
      <c r="I17" s="19"/>
    </row>
    <row r="18" spans="1:9" x14ac:dyDescent="0.25">
      <c r="A18" s="32" t="s">
        <v>14</v>
      </c>
      <c r="B18" s="32"/>
      <c r="C18" s="20">
        <v>20</v>
      </c>
      <c r="D18" s="20">
        <v>15</v>
      </c>
      <c r="E18" s="20">
        <v>15</v>
      </c>
      <c r="F18" s="20">
        <v>8</v>
      </c>
      <c r="G18" s="20">
        <v>15</v>
      </c>
      <c r="H18" s="20">
        <v>10</v>
      </c>
      <c r="I18" s="19"/>
    </row>
    <row r="19" spans="1:9" x14ac:dyDescent="0.25">
      <c r="A19" s="32"/>
      <c r="B19" s="32"/>
      <c r="C19" s="33" t="s">
        <v>17</v>
      </c>
      <c r="D19" s="34"/>
      <c r="E19" s="34"/>
      <c r="F19" s="34"/>
      <c r="G19" s="34"/>
      <c r="H19" s="34"/>
      <c r="I19" s="19"/>
    </row>
    <row r="20" spans="1:9" ht="24" x14ac:dyDescent="0.25">
      <c r="A20" s="11" t="s">
        <v>8</v>
      </c>
      <c r="B20" s="21"/>
      <c r="C20" s="22">
        <f t="shared" ref="C20:H20" si="0">IF(C12="","x",C14+20*C15+20*C16+C17)</f>
        <v>263389.09000000003</v>
      </c>
      <c r="D20" s="22">
        <f t="shared" si="0"/>
        <v>229236.04</v>
      </c>
      <c r="E20" s="22">
        <f t="shared" si="0"/>
        <v>252325.89</v>
      </c>
      <c r="F20" s="22">
        <f t="shared" si="0"/>
        <v>210802.40000000002</v>
      </c>
      <c r="G20" s="22">
        <f t="shared" si="0"/>
        <v>204366.96</v>
      </c>
      <c r="H20" s="22">
        <f t="shared" si="0"/>
        <v>235847.77000000002</v>
      </c>
      <c r="I20" s="23"/>
    </row>
    <row r="21" spans="1:9" x14ac:dyDescent="0.25">
      <c r="A21" s="24" t="s">
        <v>9</v>
      </c>
      <c r="B21" s="24"/>
      <c r="C21" s="25">
        <f t="shared" ref="C21:H21" si="1">IF(C$12="","x",ROUND(MIN($C20:$H20)/C20*$B8,2))</f>
        <v>73.709999999999994</v>
      </c>
      <c r="D21" s="25">
        <f t="shared" si="1"/>
        <v>84.69</v>
      </c>
      <c r="E21" s="25">
        <f t="shared" si="1"/>
        <v>76.94</v>
      </c>
      <c r="F21" s="25">
        <f t="shared" si="1"/>
        <v>92.1</v>
      </c>
      <c r="G21" s="25">
        <f t="shared" si="1"/>
        <v>95</v>
      </c>
      <c r="H21" s="25">
        <f t="shared" si="1"/>
        <v>82.32</v>
      </c>
      <c r="I21" s="26"/>
    </row>
    <row r="22" spans="1:9" ht="30.6" customHeight="1" x14ac:dyDescent="0.25">
      <c r="A22" s="21" t="s">
        <v>10</v>
      </c>
      <c r="B22" s="11"/>
      <c r="C22" s="25">
        <f>IF(C$12="","x",ROUND(5.25-(C18*0.25),2))</f>
        <v>0.25</v>
      </c>
      <c r="D22" s="25">
        <f t="shared" ref="D22:H22" si="2">IF(D$12="","x",ROUND(5.25-(D18*0.25),2))</f>
        <v>1.5</v>
      </c>
      <c r="E22" s="25">
        <f t="shared" si="2"/>
        <v>1.5</v>
      </c>
      <c r="F22" s="25">
        <f t="shared" si="2"/>
        <v>3.25</v>
      </c>
      <c r="G22" s="25">
        <f t="shared" si="2"/>
        <v>1.5</v>
      </c>
      <c r="H22" s="25">
        <f t="shared" si="2"/>
        <v>2.75</v>
      </c>
      <c r="I22" s="26"/>
    </row>
    <row r="23" spans="1:9" ht="16.8" customHeight="1" x14ac:dyDescent="0.25">
      <c r="A23" s="24" t="s">
        <v>11</v>
      </c>
      <c r="B23" s="24"/>
      <c r="C23" s="25">
        <f>IF(C$12="","x",SUM(C21:C22))</f>
        <v>73.959999999999994</v>
      </c>
      <c r="D23" s="25">
        <f t="shared" ref="D23:H23" si="3">IF(D$12="","x",SUM(D21:D22))</f>
        <v>86.19</v>
      </c>
      <c r="E23" s="25">
        <f t="shared" si="3"/>
        <v>78.44</v>
      </c>
      <c r="F23" s="25">
        <f t="shared" si="3"/>
        <v>95.35</v>
      </c>
      <c r="G23" s="25">
        <f t="shared" si="3"/>
        <v>96.5</v>
      </c>
      <c r="H23" s="25">
        <f t="shared" si="3"/>
        <v>85.07</v>
      </c>
      <c r="I23" s="26"/>
    </row>
  </sheetData>
  <mergeCells count="4">
    <mergeCell ref="A1:C1"/>
    <mergeCell ref="A3:H3"/>
    <mergeCell ref="A6:G6"/>
    <mergeCell ref="A5:B5"/>
  </mergeCells>
  <conditionalFormatting sqref="C23:H23">
    <cfRule type="cellIs" dxfId="35" priority="43" operator="equal">
      <formula>MAX($C$23:$H$23)</formula>
    </cfRule>
  </conditionalFormatting>
  <pageMargins left="0.7" right="0.7" top="0.75" bottom="0.75" header="0.3" footer="0.3"/>
  <pageSetup paperSize="9" scale="78" fitToWidth="0" orientation="landscape" r:id="rId1"/>
  <rowBreaks count="1" manualBreakCount="1">
    <brk id="1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="120" zoomScaleNormal="120" workbookViewId="0">
      <selection activeCell="D41" sqref="D41"/>
    </sheetView>
  </sheetViews>
  <sheetFormatPr defaultColWidth="9.109375" defaultRowHeight="12" x14ac:dyDescent="0.25"/>
  <cols>
    <col min="1" max="1" width="36.33203125" style="6" customWidth="1"/>
    <col min="2" max="2" width="11.44140625" style="6" bestFit="1" customWidth="1"/>
    <col min="3" max="3" width="20.88671875" style="6" customWidth="1"/>
    <col min="4" max="4" width="25.44140625" style="6" customWidth="1"/>
    <col min="5" max="5" width="15.5546875" style="6" customWidth="1"/>
    <col min="6" max="6" width="14" style="6" bestFit="1" customWidth="1"/>
    <col min="7" max="8" width="9.109375" style="6"/>
    <col min="9" max="9" width="12.109375" style="6" bestFit="1" customWidth="1"/>
    <col min="10" max="10" width="9.109375" style="6"/>
    <col min="11" max="11" width="17.44140625" style="6" bestFit="1" customWidth="1"/>
    <col min="12" max="12" width="14.44140625" style="6" bestFit="1" customWidth="1"/>
    <col min="13" max="16384" width="9.109375" style="6"/>
  </cols>
  <sheetData>
    <row r="1" spans="1:6" x14ac:dyDescent="0.25">
      <c r="A1" s="46" t="s">
        <v>0</v>
      </c>
      <c r="B1" s="46"/>
      <c r="C1" s="46"/>
    </row>
    <row r="3" spans="1:6" ht="30" customHeight="1" x14ac:dyDescent="0.25">
      <c r="A3" s="47" t="s">
        <v>100</v>
      </c>
      <c r="B3" s="47"/>
      <c r="C3" s="47"/>
      <c r="D3" s="47"/>
      <c r="E3" s="7"/>
      <c r="F3" s="7"/>
    </row>
    <row r="5" spans="1:6" ht="24" customHeight="1" x14ac:dyDescent="0.25">
      <c r="A5" s="49" t="s">
        <v>101</v>
      </c>
      <c r="B5" s="49"/>
      <c r="C5" s="43">
        <v>220107.02</v>
      </c>
      <c r="D5" s="8"/>
    </row>
    <row r="6" spans="1:6" x14ac:dyDescent="0.25">
      <c r="A6" s="48" t="s">
        <v>2</v>
      </c>
      <c r="B6" s="48"/>
      <c r="C6" s="48"/>
      <c r="D6" s="48"/>
    </row>
    <row r="7" spans="1:6" x14ac:dyDescent="0.25">
      <c r="A7" s="9" t="s">
        <v>15</v>
      </c>
      <c r="B7" s="9" t="s">
        <v>16</v>
      </c>
      <c r="D7" s="10"/>
    </row>
    <row r="8" spans="1:6" ht="17.399999999999999" customHeight="1" x14ac:dyDescent="0.25">
      <c r="A8" s="11" t="s">
        <v>8</v>
      </c>
      <c r="B8" s="12">
        <v>95</v>
      </c>
      <c r="D8" s="10"/>
    </row>
    <row r="9" spans="1:6" ht="22.8" customHeight="1" x14ac:dyDescent="0.25">
      <c r="A9" s="11" t="s">
        <v>10</v>
      </c>
      <c r="B9" s="12">
        <v>5</v>
      </c>
    </row>
    <row r="10" spans="1:6" x14ac:dyDescent="0.25">
      <c r="A10" s="13" t="s">
        <v>1</v>
      </c>
      <c r="B10" s="13"/>
    </row>
    <row r="12" spans="1:6" ht="89.4" customHeight="1" x14ac:dyDescent="0.25">
      <c r="A12" s="15" t="s">
        <v>3</v>
      </c>
      <c r="B12" s="15"/>
      <c r="C12" s="15" t="s">
        <v>32</v>
      </c>
      <c r="D12" s="15" t="s">
        <v>23</v>
      </c>
      <c r="E12" s="16"/>
    </row>
    <row r="13" spans="1:6" x14ac:dyDescent="0.25">
      <c r="A13" s="14"/>
      <c r="B13" s="14"/>
      <c r="C13" s="14" t="s">
        <v>13</v>
      </c>
      <c r="D13" s="14"/>
      <c r="E13" s="16"/>
    </row>
    <row r="14" spans="1:6" ht="29.4" customHeight="1" x14ac:dyDescent="0.25">
      <c r="A14" s="32" t="s">
        <v>6</v>
      </c>
      <c r="B14" s="32"/>
      <c r="C14" s="20">
        <v>108328.56</v>
      </c>
      <c r="D14" s="20">
        <v>207427.20000000001</v>
      </c>
      <c r="E14" s="19"/>
    </row>
    <row r="15" spans="1:6" ht="44.4" customHeight="1" x14ac:dyDescent="0.25">
      <c r="A15" s="32" t="s">
        <v>4</v>
      </c>
      <c r="B15" s="32"/>
      <c r="C15" s="20">
        <v>92.25</v>
      </c>
      <c r="D15" s="20">
        <v>22.88</v>
      </c>
      <c r="E15" s="19"/>
    </row>
    <row r="16" spans="1:6" ht="25.2" customHeight="1" x14ac:dyDescent="0.25">
      <c r="A16" s="32" t="s">
        <v>5</v>
      </c>
      <c r="B16" s="32"/>
      <c r="C16" s="20">
        <v>27.06</v>
      </c>
      <c r="D16" s="20">
        <v>22.88</v>
      </c>
      <c r="E16" s="19"/>
    </row>
    <row r="17" spans="1:5" ht="26.4" customHeight="1" x14ac:dyDescent="0.25">
      <c r="A17" s="32" t="s">
        <v>7</v>
      </c>
      <c r="B17" s="32"/>
      <c r="C17" s="20">
        <v>4938.45</v>
      </c>
      <c r="D17" s="20">
        <v>2460</v>
      </c>
      <c r="E17" s="19"/>
    </row>
    <row r="18" spans="1:5" x14ac:dyDescent="0.25">
      <c r="A18" s="32" t="s">
        <v>14</v>
      </c>
      <c r="B18" s="32"/>
      <c r="C18" s="20">
        <v>10</v>
      </c>
      <c r="D18" s="20">
        <v>8</v>
      </c>
      <c r="E18" s="19"/>
    </row>
    <row r="19" spans="1:5" x14ac:dyDescent="0.25">
      <c r="A19" s="32"/>
      <c r="B19" s="32"/>
      <c r="C19" s="33" t="s">
        <v>17</v>
      </c>
      <c r="D19" s="34"/>
      <c r="E19" s="19"/>
    </row>
    <row r="20" spans="1:5" x14ac:dyDescent="0.25">
      <c r="A20" s="11" t="s">
        <v>8</v>
      </c>
      <c r="B20" s="21"/>
      <c r="C20" s="22">
        <f t="shared" ref="C20:D20" si="0">IF(C12="","x",C14+20*C15+20*C16+C17)</f>
        <v>115653.20999999999</v>
      </c>
      <c r="D20" s="22">
        <f t="shared" si="0"/>
        <v>210802.40000000002</v>
      </c>
      <c r="E20" s="23"/>
    </row>
    <row r="21" spans="1:5" x14ac:dyDescent="0.25">
      <c r="A21" s="24" t="s">
        <v>9</v>
      </c>
      <c r="B21" s="24"/>
      <c r="C21" s="25">
        <f>IF(C$12="","x",ROUND(MIN($C20:$D20)/C20*$B8,2))</f>
        <v>95</v>
      </c>
      <c r="D21" s="25">
        <f>IF(D$12="","x",ROUND(MIN($C20:$D20)/D20*$B8,2))</f>
        <v>52.12</v>
      </c>
      <c r="E21" s="26"/>
    </row>
    <row r="22" spans="1:5" ht="29.4" customHeight="1" x14ac:dyDescent="0.25">
      <c r="A22" s="21" t="s">
        <v>10</v>
      </c>
      <c r="B22" s="11"/>
      <c r="C22" s="25">
        <f>IF(C$12="","x",ROUND(5.25-(C18*0.25),2))</f>
        <v>2.75</v>
      </c>
      <c r="D22" s="25">
        <f t="shared" ref="D22" si="1">IF(D$12="","x",ROUND(5.25-(D18*0.25),2))</f>
        <v>3.25</v>
      </c>
      <c r="E22" s="26"/>
    </row>
    <row r="23" spans="1:5" ht="16.2" customHeight="1" x14ac:dyDescent="0.25">
      <c r="A23" s="24" t="s">
        <v>11</v>
      </c>
      <c r="B23" s="24"/>
      <c r="C23" s="25">
        <f>IF(C$12="","x",SUM(C21:C22))</f>
        <v>97.75</v>
      </c>
      <c r="D23" s="25">
        <f t="shared" ref="D23" si="2">IF(D$12="","x",SUM(D21:D22))</f>
        <v>55.37</v>
      </c>
      <c r="E23" s="26"/>
    </row>
  </sheetData>
  <mergeCells count="4">
    <mergeCell ref="A1:C1"/>
    <mergeCell ref="A3:D3"/>
    <mergeCell ref="A6:D6"/>
    <mergeCell ref="A5:B5"/>
  </mergeCells>
  <conditionalFormatting sqref="C23:D23">
    <cfRule type="cellIs" dxfId="34" priority="42" operator="equal">
      <formula>MAX($C$23:$D$23)</formula>
    </cfRule>
  </conditionalFormatting>
  <pageMargins left="0.7" right="0.7" top="0.75" bottom="0.75" header="0.3" footer="0.3"/>
  <pageSetup paperSize="9" scale="92" fitToWidth="0" orientation="landscape" r:id="rId1"/>
  <rowBreaks count="1" manualBreakCount="1">
    <brk id="1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="120" zoomScaleNormal="120" workbookViewId="0">
      <selection activeCell="A3" sqref="A3:C3"/>
    </sheetView>
  </sheetViews>
  <sheetFormatPr defaultColWidth="9.109375" defaultRowHeight="12" x14ac:dyDescent="0.25"/>
  <cols>
    <col min="1" max="1" width="41" style="6" customWidth="1"/>
    <col min="2" max="2" width="11.44140625" style="6" bestFit="1" customWidth="1"/>
    <col min="3" max="3" width="25.77734375" style="6" customWidth="1"/>
    <col min="4" max="4" width="15.5546875" style="6" customWidth="1"/>
    <col min="5" max="5" width="14" style="6" bestFit="1" customWidth="1"/>
    <col min="6" max="7" width="9.109375" style="6"/>
    <col min="8" max="8" width="12.109375" style="6" bestFit="1" customWidth="1"/>
    <col min="9" max="9" width="9.109375" style="6"/>
    <col min="10" max="10" width="17.44140625" style="6" bestFit="1" customWidth="1"/>
    <col min="11" max="11" width="14.44140625" style="6" bestFit="1" customWidth="1"/>
    <col min="12" max="16384" width="9.109375" style="6"/>
  </cols>
  <sheetData>
    <row r="1" spans="1:5" x14ac:dyDescent="0.25">
      <c r="A1" s="46" t="s">
        <v>0</v>
      </c>
      <c r="B1" s="46"/>
      <c r="C1" s="46"/>
    </row>
    <row r="3" spans="1:5" ht="30" customHeight="1" x14ac:dyDescent="0.25">
      <c r="A3" s="47" t="s">
        <v>110</v>
      </c>
      <c r="B3" s="47"/>
      <c r="C3" s="47"/>
      <c r="D3" s="7"/>
      <c r="E3" s="7"/>
    </row>
    <row r="5" spans="1:5" ht="36" customHeight="1" x14ac:dyDescent="0.25">
      <c r="A5" s="49" t="s">
        <v>99</v>
      </c>
      <c r="B5" s="49"/>
      <c r="C5" s="43">
        <v>107996.99</v>
      </c>
    </row>
    <row r="6" spans="1:5" x14ac:dyDescent="0.25">
      <c r="A6" s="48" t="s">
        <v>2</v>
      </c>
      <c r="B6" s="48"/>
      <c r="C6" s="48"/>
    </row>
    <row r="7" spans="1:5" x14ac:dyDescent="0.25">
      <c r="A7" s="9" t="s">
        <v>15</v>
      </c>
      <c r="B7" s="9" t="s">
        <v>16</v>
      </c>
    </row>
    <row r="8" spans="1:5" x14ac:dyDescent="0.25">
      <c r="A8" s="11" t="s">
        <v>8</v>
      </c>
      <c r="B8" s="12">
        <v>95</v>
      </c>
    </row>
    <row r="9" spans="1:5" x14ac:dyDescent="0.25">
      <c r="A9" s="11" t="s">
        <v>10</v>
      </c>
      <c r="B9" s="12">
        <v>5</v>
      </c>
    </row>
    <row r="10" spans="1:5" x14ac:dyDescent="0.25">
      <c r="A10" s="13" t="s">
        <v>1</v>
      </c>
      <c r="B10" s="13"/>
    </row>
    <row r="12" spans="1:5" ht="48" x14ac:dyDescent="0.25">
      <c r="A12" s="14" t="s">
        <v>3</v>
      </c>
      <c r="B12" s="14"/>
      <c r="C12" s="15" t="s">
        <v>28</v>
      </c>
      <c r="D12" s="16"/>
    </row>
    <row r="13" spans="1:5" x14ac:dyDescent="0.25">
      <c r="A13" s="14"/>
      <c r="B13" s="14"/>
      <c r="C13" s="14" t="s">
        <v>13</v>
      </c>
      <c r="D13" s="16"/>
    </row>
    <row r="14" spans="1:5" x14ac:dyDescent="0.25">
      <c r="A14" s="32" t="s">
        <v>6</v>
      </c>
      <c r="B14" s="32"/>
      <c r="C14" s="20">
        <v>96849.12</v>
      </c>
      <c r="D14" s="19"/>
    </row>
    <row r="15" spans="1:5" ht="48.6" customHeight="1" x14ac:dyDescent="0.25">
      <c r="A15" s="32" t="s">
        <v>4</v>
      </c>
      <c r="B15" s="32"/>
      <c r="C15" s="28">
        <v>61.5</v>
      </c>
      <c r="D15" s="19"/>
    </row>
    <row r="16" spans="1:5" ht="30" customHeight="1" x14ac:dyDescent="0.25">
      <c r="A16" s="32" t="s">
        <v>5</v>
      </c>
      <c r="B16" s="32"/>
      <c r="C16" s="28">
        <v>27.66</v>
      </c>
      <c r="D16" s="19"/>
    </row>
    <row r="17" spans="1:4" ht="33" customHeight="1" x14ac:dyDescent="0.25">
      <c r="A17" s="32" t="s">
        <v>7</v>
      </c>
      <c r="B17" s="32"/>
      <c r="C17" s="28">
        <v>4973.41</v>
      </c>
      <c r="D17" s="19"/>
    </row>
    <row r="18" spans="1:4" ht="18" customHeight="1" x14ac:dyDescent="0.25">
      <c r="A18" s="32" t="s">
        <v>14</v>
      </c>
      <c r="B18" s="32"/>
      <c r="C18" s="20">
        <v>17</v>
      </c>
      <c r="D18" s="19"/>
    </row>
    <row r="19" spans="1:4" x14ac:dyDescent="0.25">
      <c r="A19" s="32"/>
      <c r="B19" s="32"/>
      <c r="C19" s="33" t="s">
        <v>17</v>
      </c>
      <c r="D19" s="19"/>
    </row>
    <row r="20" spans="1:4" x14ac:dyDescent="0.25">
      <c r="A20" s="11" t="s">
        <v>8</v>
      </c>
      <c r="B20" s="21"/>
      <c r="C20" s="22">
        <f t="shared" ref="C20" si="0">IF(C12="","x",C14+20*C15+20*C16+C17)</f>
        <v>103605.73</v>
      </c>
      <c r="D20" s="23"/>
    </row>
    <row r="21" spans="1:4" x14ac:dyDescent="0.25">
      <c r="A21" s="24" t="s">
        <v>9</v>
      </c>
      <c r="B21" s="24"/>
      <c r="C21" s="25">
        <f>IF(C$12="","x",ROUND(MIN($C20:$C20)/C20*$B8,2))</f>
        <v>95</v>
      </c>
      <c r="D21" s="26"/>
    </row>
    <row r="22" spans="1:4" ht="22.2" customHeight="1" x14ac:dyDescent="0.25">
      <c r="A22" s="21" t="s">
        <v>10</v>
      </c>
      <c r="B22" s="11"/>
      <c r="C22" s="25">
        <f>IF(C$12="","x",ROUND(5.25-(C18*0.25),2))</f>
        <v>1</v>
      </c>
      <c r="D22" s="26"/>
    </row>
    <row r="23" spans="1:4" ht="17.399999999999999" customHeight="1" x14ac:dyDescent="0.25">
      <c r="A23" s="24" t="s">
        <v>11</v>
      </c>
      <c r="B23" s="24"/>
      <c r="C23" s="25">
        <f>IF(C$12="","x",SUM(C21:C22))</f>
        <v>96</v>
      </c>
      <c r="D23" s="26"/>
    </row>
  </sheetData>
  <mergeCells count="4">
    <mergeCell ref="A1:C1"/>
    <mergeCell ref="A3:C3"/>
    <mergeCell ref="A6:C6"/>
    <mergeCell ref="A5:B5"/>
  </mergeCells>
  <conditionalFormatting sqref="C23">
    <cfRule type="cellIs" dxfId="33" priority="41" operator="equal">
      <formula>MAX($C$23:$C$23)</formula>
    </cfRule>
  </conditionalFormatting>
  <pageMargins left="0.7" right="0.7" top="0.75" bottom="0.75" header="0.3" footer="0.3"/>
  <pageSetup paperSize="9" fitToWidth="0" orientation="landscape" r:id="rId1"/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zoomScale="120" zoomScaleNormal="120" workbookViewId="0">
      <selection activeCell="H41" sqref="H41"/>
    </sheetView>
  </sheetViews>
  <sheetFormatPr defaultColWidth="9.109375" defaultRowHeight="12" x14ac:dyDescent="0.25"/>
  <cols>
    <col min="1" max="1" width="33.5546875" style="6" customWidth="1"/>
    <col min="2" max="2" width="8.6640625" style="6" customWidth="1"/>
    <col min="3" max="3" width="18.33203125" style="6" customWidth="1"/>
    <col min="4" max="4" width="16.21875" style="6" customWidth="1"/>
    <col min="5" max="5" width="18.88671875" style="6" customWidth="1"/>
    <col min="6" max="6" width="15.5546875" style="6" customWidth="1"/>
    <col min="7" max="7" width="14" style="6" bestFit="1" customWidth="1"/>
    <col min="8" max="9" width="9.109375" style="6"/>
    <col min="10" max="10" width="12.109375" style="6" bestFit="1" customWidth="1"/>
    <col min="11" max="11" width="9.109375" style="6"/>
    <col min="12" max="12" width="17.44140625" style="6" bestFit="1" customWidth="1"/>
    <col min="13" max="13" width="14.44140625" style="6" bestFit="1" customWidth="1"/>
    <col min="14" max="16384" width="9.109375" style="6"/>
  </cols>
  <sheetData>
    <row r="1" spans="1:7" x14ac:dyDescent="0.25">
      <c r="A1" s="46" t="s">
        <v>0</v>
      </c>
      <c r="B1" s="46"/>
      <c r="C1" s="46"/>
    </row>
    <row r="3" spans="1:7" ht="30" customHeight="1" x14ac:dyDescent="0.25">
      <c r="A3" s="47" t="s">
        <v>97</v>
      </c>
      <c r="B3" s="47"/>
      <c r="C3" s="47"/>
      <c r="D3" s="47"/>
      <c r="E3" s="47"/>
      <c r="F3" s="7"/>
      <c r="G3" s="7"/>
    </row>
    <row r="5" spans="1:7" ht="24" customHeight="1" x14ac:dyDescent="0.25">
      <c r="A5" s="49" t="s">
        <v>98</v>
      </c>
      <c r="B5" s="49"/>
      <c r="C5" s="43">
        <v>226932.05</v>
      </c>
      <c r="D5" s="8"/>
    </row>
    <row r="6" spans="1:7" x14ac:dyDescent="0.25">
      <c r="A6" s="48" t="s">
        <v>2</v>
      </c>
      <c r="B6" s="48"/>
      <c r="C6" s="48"/>
      <c r="D6" s="48"/>
      <c r="E6" s="48"/>
    </row>
    <row r="7" spans="1:7" x14ac:dyDescent="0.25">
      <c r="A7" s="9" t="s">
        <v>15</v>
      </c>
      <c r="B7" s="9" t="s">
        <v>16</v>
      </c>
      <c r="D7" s="10"/>
      <c r="E7" s="10"/>
    </row>
    <row r="8" spans="1:7" x14ac:dyDescent="0.25">
      <c r="A8" s="11" t="s">
        <v>8</v>
      </c>
      <c r="B8" s="12">
        <v>95</v>
      </c>
      <c r="D8" s="10"/>
      <c r="E8" s="10"/>
    </row>
    <row r="9" spans="1:7" ht="29.4" customHeight="1" x14ac:dyDescent="0.25">
      <c r="A9" s="11" t="s">
        <v>10</v>
      </c>
      <c r="B9" s="12">
        <v>5</v>
      </c>
    </row>
    <row r="10" spans="1:7" x14ac:dyDescent="0.25">
      <c r="A10" s="13" t="s">
        <v>1</v>
      </c>
      <c r="B10" s="13"/>
    </row>
    <row r="12" spans="1:7" ht="105" customHeight="1" x14ac:dyDescent="0.25">
      <c r="A12" s="14" t="s">
        <v>3</v>
      </c>
      <c r="B12" s="14"/>
      <c r="C12" s="15" t="s">
        <v>28</v>
      </c>
      <c r="D12" s="15" t="s">
        <v>20</v>
      </c>
      <c r="E12" s="15" t="s">
        <v>23</v>
      </c>
      <c r="F12" s="16"/>
    </row>
    <row r="13" spans="1:7" x14ac:dyDescent="0.25">
      <c r="A13" s="14"/>
      <c r="B13" s="14"/>
      <c r="C13" s="14" t="s">
        <v>13</v>
      </c>
      <c r="D13" s="14"/>
      <c r="E13" s="14"/>
      <c r="F13" s="16"/>
    </row>
    <row r="14" spans="1:7" ht="31.8" customHeight="1" x14ac:dyDescent="0.3">
      <c r="A14" s="32" t="s">
        <v>6</v>
      </c>
      <c r="B14" s="32"/>
      <c r="C14" s="5">
        <v>239885.76</v>
      </c>
      <c r="D14" s="5">
        <v>223651.86</v>
      </c>
      <c r="E14" s="5">
        <v>213577.2</v>
      </c>
      <c r="F14" s="19"/>
    </row>
    <row r="15" spans="1:7" ht="51" customHeight="1" x14ac:dyDescent="0.3">
      <c r="A15" s="32" t="s">
        <v>4</v>
      </c>
      <c r="B15" s="32"/>
      <c r="C15" s="5">
        <v>61.5</v>
      </c>
      <c r="D15" s="5">
        <v>24.6</v>
      </c>
      <c r="E15" s="5">
        <v>22.88</v>
      </c>
      <c r="F15" s="19"/>
    </row>
    <row r="16" spans="1:7" ht="27" customHeight="1" x14ac:dyDescent="0.3">
      <c r="A16" s="32" t="s">
        <v>5</v>
      </c>
      <c r="B16" s="32"/>
      <c r="C16" s="5">
        <v>27.66</v>
      </c>
      <c r="D16" s="5">
        <v>25.46</v>
      </c>
      <c r="E16" s="5">
        <v>22.88</v>
      </c>
      <c r="F16" s="19"/>
    </row>
    <row r="17" spans="1:6" ht="27.6" customHeight="1" x14ac:dyDescent="0.3">
      <c r="A17" s="32" t="s">
        <v>7</v>
      </c>
      <c r="B17" s="32"/>
      <c r="C17" s="5">
        <v>4973.41</v>
      </c>
      <c r="D17" s="5">
        <v>4582.9799999999996</v>
      </c>
      <c r="E17" s="5">
        <v>2460</v>
      </c>
      <c r="F17" s="19"/>
    </row>
    <row r="18" spans="1:6" x14ac:dyDescent="0.25">
      <c r="A18" s="32" t="s">
        <v>14</v>
      </c>
      <c r="B18" s="32"/>
      <c r="C18" s="20">
        <v>17</v>
      </c>
      <c r="D18" s="20">
        <v>15</v>
      </c>
      <c r="E18" s="20">
        <v>14</v>
      </c>
      <c r="F18" s="19"/>
    </row>
    <row r="19" spans="1:6" x14ac:dyDescent="0.25">
      <c r="A19" s="32"/>
      <c r="B19" s="32"/>
      <c r="C19" s="33" t="s">
        <v>17</v>
      </c>
      <c r="D19" s="34"/>
      <c r="E19" s="34"/>
      <c r="F19" s="19"/>
    </row>
    <row r="20" spans="1:6" x14ac:dyDescent="0.25">
      <c r="A20" s="11" t="s">
        <v>8</v>
      </c>
      <c r="B20" s="21"/>
      <c r="C20" s="22">
        <f t="shared" ref="C20:E20" si="0">IF(C12="","x",C14+20*C15+20*C16+C17)</f>
        <v>246642.37000000002</v>
      </c>
      <c r="D20" s="22">
        <f t="shared" si="0"/>
        <v>229236.04</v>
      </c>
      <c r="E20" s="22">
        <f t="shared" si="0"/>
        <v>216952.40000000002</v>
      </c>
      <c r="F20" s="23"/>
    </row>
    <row r="21" spans="1:6" x14ac:dyDescent="0.25">
      <c r="A21" s="24" t="s">
        <v>9</v>
      </c>
      <c r="B21" s="24"/>
      <c r="C21" s="25">
        <f>IF(C$12="","x",ROUND(MIN($C20:$E20)/C20*$B8,2))</f>
        <v>83.56</v>
      </c>
      <c r="D21" s="25">
        <f>IF(D$12="","x",ROUND(MIN($C20:$E20)/D20*$B8,2))</f>
        <v>89.91</v>
      </c>
      <c r="E21" s="25">
        <f>IF(E$12="","x",ROUND(MIN($C20:$E20)/E20*$B8,2))</f>
        <v>95</v>
      </c>
      <c r="F21" s="26"/>
    </row>
    <row r="22" spans="1:6" ht="31.2" customHeight="1" x14ac:dyDescent="0.25">
      <c r="A22" s="21" t="s">
        <v>10</v>
      </c>
      <c r="B22" s="11"/>
      <c r="C22" s="25">
        <f>IF(C$12="","x",ROUND(5.25-(C18*0.25),2))</f>
        <v>1</v>
      </c>
      <c r="D22" s="25">
        <f t="shared" ref="D22:E22" si="1">IF(D$12="","x",ROUND(5.25-(D18*0.25),2))</f>
        <v>1.5</v>
      </c>
      <c r="E22" s="25">
        <f t="shared" si="1"/>
        <v>1.75</v>
      </c>
      <c r="F22" s="26"/>
    </row>
    <row r="23" spans="1:6" ht="16.2" customHeight="1" x14ac:dyDescent="0.25">
      <c r="A23" s="24" t="s">
        <v>11</v>
      </c>
      <c r="B23" s="24"/>
      <c r="C23" s="25">
        <f>IF(C$12="","x",SUM(C21:C22))</f>
        <v>84.56</v>
      </c>
      <c r="D23" s="25">
        <f t="shared" ref="D23:E23" si="2">IF(D$12="","x",SUM(D21:D22))</f>
        <v>91.41</v>
      </c>
      <c r="E23" s="25">
        <f t="shared" si="2"/>
        <v>96.75</v>
      </c>
      <c r="F23" s="26"/>
    </row>
  </sheetData>
  <mergeCells count="4">
    <mergeCell ref="A1:C1"/>
    <mergeCell ref="A3:E3"/>
    <mergeCell ref="A6:E6"/>
    <mergeCell ref="A5:B5"/>
  </mergeCells>
  <conditionalFormatting sqref="C23:E23">
    <cfRule type="cellIs" dxfId="32" priority="40" operator="equal">
      <formula>MAX($C$23:$E$23)</formula>
    </cfRule>
  </conditionalFormatting>
  <pageMargins left="0.7" right="0.7" top="0.75" bottom="0.75" header="0.3" footer="0.3"/>
  <pageSetup paperSize="9" scale="85" fitToWidth="0" orientation="landscape" r:id="rId1"/>
  <rowBreaks count="1" manualBreakCount="1">
    <brk id="1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4" zoomScale="120" zoomScaleNormal="120" workbookViewId="0">
      <selection activeCell="H34" sqref="H34"/>
    </sheetView>
  </sheetViews>
  <sheetFormatPr defaultColWidth="9.109375" defaultRowHeight="12" x14ac:dyDescent="0.25"/>
  <cols>
    <col min="1" max="1" width="42.6640625" style="6" customWidth="1"/>
    <col min="2" max="2" width="10.109375" style="6" customWidth="1"/>
    <col min="3" max="3" width="17.77734375" style="6" customWidth="1"/>
    <col min="4" max="4" width="15.33203125" style="6" customWidth="1"/>
    <col min="5" max="5" width="22.33203125" style="6" customWidth="1"/>
    <col min="6" max="6" width="15.5546875" style="6" customWidth="1"/>
    <col min="7" max="7" width="14" style="6" bestFit="1" customWidth="1"/>
    <col min="8" max="9" width="9.109375" style="6"/>
    <col min="10" max="10" width="12.109375" style="6" bestFit="1" customWidth="1"/>
    <col min="11" max="11" width="9.109375" style="6"/>
    <col min="12" max="12" width="17.44140625" style="6" bestFit="1" customWidth="1"/>
    <col min="13" max="13" width="14.44140625" style="6" bestFit="1" customWidth="1"/>
    <col min="14" max="16384" width="9.109375" style="6"/>
  </cols>
  <sheetData>
    <row r="1" spans="1:7" x14ac:dyDescent="0.25">
      <c r="A1" s="46" t="s">
        <v>0</v>
      </c>
      <c r="B1" s="46"/>
      <c r="C1" s="46"/>
    </row>
    <row r="3" spans="1:7" ht="30" customHeight="1" x14ac:dyDescent="0.25">
      <c r="A3" s="47" t="s">
        <v>95</v>
      </c>
      <c r="B3" s="47"/>
      <c r="C3" s="47"/>
      <c r="D3" s="47"/>
      <c r="E3" s="47"/>
      <c r="F3" s="7"/>
      <c r="G3" s="7"/>
    </row>
    <row r="5" spans="1:7" ht="34.200000000000003" customHeight="1" x14ac:dyDescent="0.25">
      <c r="A5" s="49" t="s">
        <v>96</v>
      </c>
      <c r="B5" s="49"/>
      <c r="C5" s="43">
        <v>226932.05</v>
      </c>
      <c r="D5" s="8"/>
    </row>
    <row r="6" spans="1:7" ht="16.2" customHeight="1" x14ac:dyDescent="0.25">
      <c r="A6" s="48" t="s">
        <v>2</v>
      </c>
      <c r="B6" s="48"/>
      <c r="C6" s="48"/>
      <c r="D6" s="48"/>
      <c r="E6" s="48"/>
    </row>
    <row r="7" spans="1:7" x14ac:dyDescent="0.25">
      <c r="A7" s="9" t="s">
        <v>15</v>
      </c>
      <c r="B7" s="9" t="s">
        <v>16</v>
      </c>
      <c r="D7" s="10"/>
      <c r="E7" s="10"/>
    </row>
    <row r="8" spans="1:7" x14ac:dyDescent="0.25">
      <c r="A8" s="11" t="s">
        <v>8</v>
      </c>
      <c r="B8" s="12">
        <v>95</v>
      </c>
      <c r="D8" s="10"/>
      <c r="E8" s="10"/>
    </row>
    <row r="9" spans="1:7" ht="16.8" customHeight="1" x14ac:dyDescent="0.25">
      <c r="A9" s="11" t="s">
        <v>10</v>
      </c>
      <c r="B9" s="12">
        <v>5</v>
      </c>
    </row>
    <row r="10" spans="1:7" x14ac:dyDescent="0.25">
      <c r="A10" s="13" t="s">
        <v>1</v>
      </c>
      <c r="B10" s="13"/>
    </row>
    <row r="12" spans="1:7" ht="84" x14ac:dyDescent="0.25">
      <c r="A12" s="14" t="s">
        <v>3</v>
      </c>
      <c r="B12" s="14"/>
      <c r="C12" s="15" t="s">
        <v>28</v>
      </c>
      <c r="D12" s="15" t="s">
        <v>20</v>
      </c>
      <c r="E12" s="15" t="s">
        <v>23</v>
      </c>
      <c r="F12" s="16"/>
    </row>
    <row r="13" spans="1:7" x14ac:dyDescent="0.25">
      <c r="A13" s="14"/>
      <c r="B13" s="14"/>
      <c r="C13" s="14" t="s">
        <v>13</v>
      </c>
      <c r="D13" s="14"/>
      <c r="E13" s="14"/>
      <c r="F13" s="16"/>
    </row>
    <row r="14" spans="1:7" x14ac:dyDescent="0.25">
      <c r="A14" s="32" t="s">
        <v>6</v>
      </c>
      <c r="B14" s="32"/>
      <c r="C14" s="20">
        <v>239885.76</v>
      </c>
      <c r="D14" s="20">
        <v>223651.86</v>
      </c>
      <c r="E14" s="20">
        <v>213577.2</v>
      </c>
      <c r="F14" s="19"/>
    </row>
    <row r="15" spans="1:7" ht="43.2" customHeight="1" x14ac:dyDescent="0.25">
      <c r="A15" s="32" t="s">
        <v>4</v>
      </c>
      <c r="B15" s="32"/>
      <c r="C15" s="20">
        <v>61.5</v>
      </c>
      <c r="D15" s="20">
        <v>24.6</v>
      </c>
      <c r="E15" s="20">
        <v>22.88</v>
      </c>
      <c r="F15" s="19"/>
    </row>
    <row r="16" spans="1:7" ht="36.6" customHeight="1" x14ac:dyDescent="0.25">
      <c r="A16" s="32" t="s">
        <v>5</v>
      </c>
      <c r="B16" s="32"/>
      <c r="C16" s="20">
        <v>27.66</v>
      </c>
      <c r="D16" s="20">
        <v>25.46</v>
      </c>
      <c r="E16" s="20">
        <v>22.88</v>
      </c>
      <c r="F16" s="19"/>
    </row>
    <row r="17" spans="1:6" ht="38.4" customHeight="1" x14ac:dyDescent="0.25">
      <c r="A17" s="32" t="s">
        <v>7</v>
      </c>
      <c r="B17" s="32"/>
      <c r="C17" s="20">
        <v>4973.41</v>
      </c>
      <c r="D17" s="20">
        <v>4582.9799999999996</v>
      </c>
      <c r="E17" s="20">
        <v>2460</v>
      </c>
      <c r="F17" s="19"/>
    </row>
    <row r="18" spans="1:6" x14ac:dyDescent="0.25">
      <c r="A18" s="32" t="s">
        <v>14</v>
      </c>
      <c r="B18" s="32"/>
      <c r="C18" s="20">
        <v>17</v>
      </c>
      <c r="D18" s="20">
        <v>15</v>
      </c>
      <c r="E18" s="20">
        <v>14</v>
      </c>
      <c r="F18" s="19"/>
    </row>
    <row r="19" spans="1:6" x14ac:dyDescent="0.25">
      <c r="A19" s="32"/>
      <c r="B19" s="32"/>
      <c r="C19" s="33" t="s">
        <v>17</v>
      </c>
      <c r="D19" s="34"/>
      <c r="E19" s="34"/>
      <c r="F19" s="19"/>
    </row>
    <row r="20" spans="1:6" x14ac:dyDescent="0.25">
      <c r="A20" s="11" t="s">
        <v>8</v>
      </c>
      <c r="B20" s="21"/>
      <c r="C20" s="22">
        <f t="shared" ref="C20:E20" si="0">IF(C12="","x",C14+20*C15+20*C16+C17)</f>
        <v>246642.37000000002</v>
      </c>
      <c r="D20" s="22">
        <f t="shared" si="0"/>
        <v>229236.04</v>
      </c>
      <c r="E20" s="22">
        <f t="shared" si="0"/>
        <v>216952.40000000002</v>
      </c>
      <c r="F20" s="23"/>
    </row>
    <row r="21" spans="1:6" ht="16.8" customHeight="1" x14ac:dyDescent="0.25">
      <c r="A21" s="24" t="s">
        <v>9</v>
      </c>
      <c r="B21" s="24"/>
      <c r="C21" s="25">
        <f>IF(C$12="","x",ROUND(MIN($C20:$E20)/C20*$B8,2))</f>
        <v>83.56</v>
      </c>
      <c r="D21" s="25">
        <f>IF(D$12="","x",ROUND(MIN($C20:$E20)/D20*$B8,2))</f>
        <v>89.91</v>
      </c>
      <c r="E21" s="25">
        <f>IF(E$12="","x",ROUND(MIN($C20:$E20)/E20*$B8,2))</f>
        <v>95</v>
      </c>
      <c r="F21" s="26"/>
    </row>
    <row r="22" spans="1:6" ht="21" customHeight="1" x14ac:dyDescent="0.25">
      <c r="A22" s="21" t="s">
        <v>10</v>
      </c>
      <c r="B22" s="11"/>
      <c r="C22" s="25">
        <f>IF(C$12="","x",ROUND(5.25-(C18*0.25),2))</f>
        <v>1</v>
      </c>
      <c r="D22" s="25">
        <f t="shared" ref="D22:E22" si="1">IF(D$12="","x",ROUND(5.25-(D18*0.25),2))</f>
        <v>1.5</v>
      </c>
      <c r="E22" s="25">
        <f t="shared" si="1"/>
        <v>1.75</v>
      </c>
      <c r="F22" s="26"/>
    </row>
    <row r="23" spans="1:6" ht="14.4" customHeight="1" x14ac:dyDescent="0.25">
      <c r="A23" s="24" t="s">
        <v>11</v>
      </c>
      <c r="B23" s="24"/>
      <c r="C23" s="25">
        <f>IF(C$12="","x",SUM(C21:C22))</f>
        <v>84.56</v>
      </c>
      <c r="D23" s="25">
        <f t="shared" ref="D23:E23" si="2">IF(D$12="","x",SUM(D21:D22))</f>
        <v>91.41</v>
      </c>
      <c r="E23" s="25">
        <f t="shared" si="2"/>
        <v>96.75</v>
      </c>
      <c r="F23" s="26"/>
    </row>
  </sheetData>
  <mergeCells count="4">
    <mergeCell ref="A1:C1"/>
    <mergeCell ref="A3:E3"/>
    <mergeCell ref="A6:E6"/>
    <mergeCell ref="A5:B5"/>
  </mergeCells>
  <conditionalFormatting sqref="C23:E23">
    <cfRule type="cellIs" dxfId="31" priority="39" operator="equal">
      <formula>MAX($C$23:$E$23)</formula>
    </cfRule>
  </conditionalFormatting>
  <pageMargins left="0.7" right="0.7" top="0.75" bottom="0.75" header="0.3" footer="0.3"/>
  <pageSetup paperSize="9" scale="89" fitToWidth="0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40</vt:i4>
      </vt:variant>
    </vt:vector>
  </HeadingPairs>
  <TitlesOfParts>
    <vt:vector size="40" baseType="lpstr">
      <vt:lpstr>CZĘŚĆ 1 </vt:lpstr>
      <vt:lpstr>CZĘŚĆ 2 </vt:lpstr>
      <vt:lpstr>CZĘŚĆ 3</vt:lpstr>
      <vt:lpstr>CZĘŚĆ 4</vt:lpstr>
      <vt:lpstr>CZĘŚĆ 5</vt:lpstr>
      <vt:lpstr>CZĘŚĆ 6</vt:lpstr>
      <vt:lpstr>CZĘŚĆ 7</vt:lpstr>
      <vt:lpstr>CZĘŚĆ 9</vt:lpstr>
      <vt:lpstr>CZĘŚĆ 10</vt:lpstr>
      <vt:lpstr>CZĘŚĆ 11</vt:lpstr>
      <vt:lpstr>CZĘŚĆ 12</vt:lpstr>
      <vt:lpstr>CZĘŚĆ 13</vt:lpstr>
      <vt:lpstr>CZĘŚĆ 14 </vt:lpstr>
      <vt:lpstr>CZĘŚĆ 15</vt:lpstr>
      <vt:lpstr>CZĘŚĆ 16 </vt:lpstr>
      <vt:lpstr>CZĘŚĆ 17 </vt:lpstr>
      <vt:lpstr>CZĘŚĆ 20</vt:lpstr>
      <vt:lpstr>CZĘŚĆ 21</vt:lpstr>
      <vt:lpstr>CZĘŚĆ 22</vt:lpstr>
      <vt:lpstr>CZĘŚĆ 23</vt:lpstr>
      <vt:lpstr>CZĘŚĆ 24 </vt:lpstr>
      <vt:lpstr>CZĘŚĆ 25</vt:lpstr>
      <vt:lpstr>CZĘŚĆ 26</vt:lpstr>
      <vt:lpstr>CZĘŚĆ 27</vt:lpstr>
      <vt:lpstr>CZĘŚĆ 28</vt:lpstr>
      <vt:lpstr>CZĘŚĆ 29</vt:lpstr>
      <vt:lpstr>CZĘŚĆ 30</vt:lpstr>
      <vt:lpstr>CZĘŚĆ 31</vt:lpstr>
      <vt:lpstr>CZĘŚĆ 32</vt:lpstr>
      <vt:lpstr>CZĘŚĆ 33</vt:lpstr>
      <vt:lpstr>CZĘŚĆ 34</vt:lpstr>
      <vt:lpstr>CZĘŚĆ 35</vt:lpstr>
      <vt:lpstr>CZĘŚĆ 36 </vt:lpstr>
      <vt:lpstr>CZĘŚĆ 37</vt:lpstr>
      <vt:lpstr>CZĘŚĆ 39 </vt:lpstr>
      <vt:lpstr>CZĘŚĆ 40</vt:lpstr>
      <vt:lpstr>CZĘŚĆ 41</vt:lpstr>
      <vt:lpstr>CZĘŚĆ 42</vt:lpstr>
      <vt:lpstr>CZĘŚĆ 43</vt:lpstr>
      <vt:lpstr>CZĘŚĆ 44</vt:lpstr>
    </vt:vector>
  </TitlesOfParts>
  <Company>IAS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2019-11-15T15:08:49Z</cp:lastPrinted>
  <dcterms:created xsi:type="dcterms:W3CDTF">2019-11-06T13:10:10Z</dcterms:created>
  <dcterms:modified xsi:type="dcterms:W3CDTF">2019-11-18T08:50:54Z</dcterms:modified>
</cp:coreProperties>
</file>