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7630" windowHeight="132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'Arkusz1'!$7:$8</definedName>
  </definedNames>
  <calcPr fullCalcOnLoad="1"/>
</workbook>
</file>

<file path=xl/sharedStrings.xml><?xml version="1.0" encoding="utf-8"?>
<sst xmlns="http://schemas.openxmlformats.org/spreadsheetml/2006/main" count="228" uniqueCount="149">
  <si>
    <t>Typ centrali (model)</t>
  </si>
  <si>
    <t>Typ instalacji (czy nowa sieć strukturalna, czy tradycyjna sieć telekomunikacyjna)</t>
  </si>
  <si>
    <t>tradycyjna sieć telekomunikacyjna</t>
  </si>
  <si>
    <t>SLICAN CCA2720.3</t>
  </si>
  <si>
    <t>ERICCSON BUSINESS PHON 250</t>
  </si>
  <si>
    <t>SLICAN MAC6400</t>
  </si>
  <si>
    <t>TELESIS PX-24/40</t>
  </si>
  <si>
    <t>TELESIS PX24/40</t>
  </si>
  <si>
    <t>Siemens Hipath 3800</t>
  </si>
  <si>
    <t>sieć strukturalna</t>
  </si>
  <si>
    <t>DGT 3450 Caro 2</t>
  </si>
  <si>
    <t>DGT 3450 Millenium</t>
  </si>
  <si>
    <t>tradycyjna telekomunikacyjna</t>
  </si>
  <si>
    <t>SLICAN CCA 2720</t>
  </si>
  <si>
    <t>SIEMENS HiPath 3800 v 6.0</t>
  </si>
  <si>
    <t>SLICAN MAC-6400</t>
  </si>
  <si>
    <t>SIEMENS HIPATH3800</t>
  </si>
  <si>
    <t>ALCATEL</t>
  </si>
  <si>
    <t>brak</t>
  </si>
  <si>
    <t xml:space="preserve">ALCATEL Omni PCX Office </t>
  </si>
  <si>
    <t>SLICAN MAC 6400</t>
  </si>
  <si>
    <t>HiPath 3800 V 7.0</t>
  </si>
  <si>
    <t>OmniPCX Office ALCATEL</t>
  </si>
  <si>
    <t>SLICAN IPL-256</t>
  </si>
  <si>
    <t>Kod 
jednostki</t>
  </si>
  <si>
    <t>Nazwa i adres jednostki</t>
  </si>
  <si>
    <t>AVAYA Definity</t>
  </si>
  <si>
    <t xml:space="preserve"> 24 isdn oraz 
9 DGT sup0</t>
  </si>
  <si>
    <t>IPL-256 SILCAN</t>
  </si>
  <si>
    <t xml:space="preserve"> SLICAN CCA 2720 
</t>
  </si>
  <si>
    <t>Typ łącza zewnętrznego</t>
  </si>
  <si>
    <t>(podpis Wykonawcy lub osób uprawnionych do jego reprezentowania)</t>
  </si>
  <si>
    <t>L.P.</t>
  </si>
  <si>
    <t>RAZEM:</t>
  </si>
  <si>
    <t>Siemens Hipath</t>
  </si>
  <si>
    <t>SIEMENS HIPATH 3750</t>
  </si>
  <si>
    <t>Ericsson BuisnessPhone 250 typ A1</t>
  </si>
  <si>
    <t>PROGRES 40</t>
  </si>
  <si>
    <t>Mikrotel 10/2 STAND</t>
  </si>
  <si>
    <t>SLICAN CXS-0424.24</t>
  </si>
  <si>
    <t>SLICAN CCT 1668.L/IP</t>
  </si>
  <si>
    <t>Formularz cenowy wraz wykazem lokalizacji objętych zamówieniem</t>
  </si>
  <si>
    <t>…………………………………………………………..</t>
  </si>
  <si>
    <t>Liczba serwisów</t>
  </si>
  <si>
    <t>Wartość brutto w okresie obowiązywania umowy 
(poz. 12x13)</t>
  </si>
  <si>
    <t>Liczba portów cyfrowych wewnętrznych</t>
  </si>
  <si>
    <t>Liczba portów wewnętrznych analogowych</t>
  </si>
  <si>
    <t xml:space="preserve">Załącznik nr 2 </t>
  </si>
  <si>
    <t>Cena netto jednorazowego serwisu</t>
  </si>
  <si>
    <t>Wartość netto w okresie obowiązywania umowy</t>
  </si>
  <si>
    <t>Stawka VAT</t>
  </si>
  <si>
    <t>14 [12 x13]</t>
  </si>
  <si>
    <t>16 [14 x 15]</t>
  </si>
  <si>
    <t>17 [14 + 16]</t>
  </si>
  <si>
    <t>Kwota VAT          [%]</t>
  </si>
  <si>
    <t xml:space="preserve">1 x ISDN 30B+D </t>
  </si>
  <si>
    <t xml:space="preserve">8 x ISDN 2B+D                                                4 bramki GSM                  </t>
  </si>
  <si>
    <t>1 x ISDN 30B+D                    1 x PSTN</t>
  </si>
  <si>
    <t xml:space="preserve">1 x ISDN 30B+D                    </t>
  </si>
  <si>
    <t xml:space="preserve">8 x ISDN 2B+D </t>
  </si>
  <si>
    <t xml:space="preserve">2 x ISDN 30B+D                    </t>
  </si>
  <si>
    <t>7 x ISDN 2B+D</t>
  </si>
  <si>
    <t>1 x ISDN 30B+D                    2 x PSTN</t>
  </si>
  <si>
    <t>4 x ISDN 2B+D</t>
  </si>
  <si>
    <t>1 x ISDN 30B+D   
GSM - 2 szt.</t>
  </si>
  <si>
    <t>8 x ISDN 2B+D</t>
  </si>
  <si>
    <t>3 x ISDN 2B+D</t>
  </si>
  <si>
    <t>1 x PSTN</t>
  </si>
  <si>
    <t>2 x ISDN 2B+D</t>
  </si>
  <si>
    <t>PANASONIC KX-TDA 200</t>
  </si>
  <si>
    <t xml:space="preserve">PANASONIC KX-TDA200PD                                                          </t>
  </si>
  <si>
    <t xml:space="preserve"> SLICAN CXS-0424.WM</t>
  </si>
  <si>
    <t>dnia …… …..2019r.</t>
  </si>
  <si>
    <t>Śląski Urząd Celno Skarbowy w Katowicach                                                  ul. Słonecznej 34,  Katowice</t>
  </si>
  <si>
    <t>Śląski Urząd Celno - Skarbowy w Katowicach                                                       ul. Rejtana 9,  Częstochowa</t>
  </si>
  <si>
    <t>Izba Administracji Skarbowej w Katowicach                                                             ul. Bielska 47a,   Cieszyn</t>
  </si>
  <si>
    <t>Oddział Celny w Żywcu                              
ul. Fabryczna 5,  34-300 Żywiec</t>
  </si>
  <si>
    <t>Oddział Celny w Czechowicach-Dziedzicach                                                                       
ul. Mazańcowicka 70,  43-502 Czechowice-Dziedzice</t>
  </si>
  <si>
    <t>Delegatura Urządu Celno-Skarbowego w Bielsku-Białej                                                                      ul. T. Regera 32,  43-300 Bielsko-Biała</t>
  </si>
  <si>
    <t>Izba Administracji Skarbowej w Katowicach
ul. Damrota 25,  40-022 Katowice</t>
  </si>
  <si>
    <t>Urząd Skarbowy w Będzinie
ul. I Armii Wojska Polskiego 1,  41-500 Będzin</t>
  </si>
  <si>
    <t>Urząd Skarbowy w Bytomiu
ul. Wrocławska 92,  41-902 Bytom</t>
  </si>
  <si>
    <t>Urząd Skarbowy w Chorzowie
ul. Armii Krjaowej 5,  41-506 Chorzów</t>
  </si>
  <si>
    <t>Urząd Skarbowy w Cieszynie
ul. Kraszewskiego 4,  43-400 Cieszyn</t>
  </si>
  <si>
    <t>Urząd Skarbowy w Czechowicach Dziedzicach
ul. Nad Białką 1A,  43-502 Czechowice- Dziedzice</t>
  </si>
  <si>
    <t xml:space="preserve">Pierwszy Urząd Skarbowy w Częstochowie
ul. Filomatów 18/20,  42-217 Częstochowa
</t>
  </si>
  <si>
    <t>Drugi Urząd Skarbowy w Częstochowie
ul. Tkacka 3,  42-200 Częstochowa</t>
  </si>
  <si>
    <t>Urząd Skarbowy w Dąbrowie Górniczej
ul. Krasińskiego 33A,  41-300 Dąbrowa Górnicza</t>
  </si>
  <si>
    <t>Pierwszy Urząd Skarbowy w Gliwicach
ul. Góry Chełmskiej 15,  44-100 Gliwice</t>
  </si>
  <si>
    <t>Drugi Urząd Skarbowy w Gliwicach
ul. Młodego Hutnika 2,  44-100 Gliwice</t>
  </si>
  <si>
    <t>Urząd Skarbowy w Jastrzębiu Zdroju
ul. 11-go Listopada 13,  44-335 Jastrzębie Zdrój</t>
  </si>
  <si>
    <t>Urząd Skarbowy w Jaworznie
ul. Grunwaldzka 274,  43-600 Jaworzno</t>
  </si>
  <si>
    <t>Pierwszy Urząd Skarbowy w Katowicach
ul. Żwirki i Wigury 17,  40-063 Katowice</t>
  </si>
  <si>
    <t>Drugi Urząd Skarbowy w Katowicach
ul. Paderewskiego 32B,  40-282 Katowice</t>
  </si>
  <si>
    <t>Urząd Skarbowy w Kłobucku
Rynek im. Jana Pawła II nr 13,  42-100 Kłobuck</t>
  </si>
  <si>
    <t>Urząd Skarbowy w Lublińcu
ul. Paderewskiego 7B,  42-700 Lubliniec</t>
  </si>
  <si>
    <t>Urząd Skarbowy w Mikołowie
ul. Prof. Hubera 4,  43-190 Mikołów</t>
  </si>
  <si>
    <t>Urząd Skarbowy w Mysłowicach
41-400 Mysłowice ,  ul. Mickiewicza 4</t>
  </si>
  <si>
    <t>Urząd Skarbowy w Myszkowie
ul. Pułaskiego 68,  42-300 Myszków</t>
  </si>
  <si>
    <t>Urząd Skarbowy w Piekarach Śląskich
ul. Bytomska 92,  41-940 Piekary Śląskie</t>
  </si>
  <si>
    <t>Urząd Skarbowy w Pszczynie
ul. 3-go Maja 4,  43-200 Pszczyna</t>
  </si>
  <si>
    <t>Urząd Skarbowy w Raciborzu
ul. Drzymały 32,  47-400 Racibórz</t>
  </si>
  <si>
    <t>Urząd Skarbowy w Rudzie Śląskiej
ul. Kokotek 6,  41-700 Ruda Śląska</t>
  </si>
  <si>
    <t>Urząd Skarbowy w Rybniku
Pl. Armii Krajowej 3,  44-200 Rybnik</t>
  </si>
  <si>
    <t>Urząd Skarbowy w Siemianowicach Śląskich
ul. Świerczewskiego 84,  41-100 Siemianowice Śląskie</t>
  </si>
  <si>
    <t>Urząd Skarbowy w Sosnowcu
ul. 3-go Maja 20-22,  41-200 Sosnowiec</t>
  </si>
  <si>
    <t>Urząd Skarbowy w Tarnowskich Górach
ul. Opolska 23,  42-600 Tarnowskie Góry</t>
  </si>
  <si>
    <t>Urząd Skarbowy w Tychach
Al. Niepodległości 60,  43-100 Tychy</t>
  </si>
  <si>
    <t>Urząd Skarbowy w Wodzisławiu Śląskim
ul. Głowackiego 4,  44-300 Wodzisław Śląski</t>
  </si>
  <si>
    <t>Urząd Skarbowy w Zabrzu
ul. Bytomska 2,  41-800 Zabrze</t>
  </si>
  <si>
    <t>Urząd Skarbowy w Zawierciu
ul. Leśna 8,  42-400 Zawiercie</t>
  </si>
  <si>
    <t>Urząd Skarbowy w Żorach
ul. Wodzisławska 1,  44-240 Żory</t>
  </si>
  <si>
    <t>Urząd Skarbowy w Żywcu
ul. Krasińskiego 11,  34-300 Żywiec</t>
  </si>
  <si>
    <t>Pierwszy Śląski Urząd Skarbowy w Sosnowcu
ul. Braci Mieroszewskich 97,  41-219 Sosnowiec</t>
  </si>
  <si>
    <t>Oddział Celny w Chorzowie                                          
ul. Gałeczki 61,  41-506 Chorzów</t>
  </si>
  <si>
    <t>Delegatura Urzedu Celno-Skarbowego w Rybniku                                                         ul. Kłokoćińska 51,  Rybnik</t>
  </si>
  <si>
    <t>Oddział Celny w Gliwicach                                                         
 ul. Portowa 28,  44-100 Gliwice</t>
  </si>
  <si>
    <t>Oddział Celny w Raciborzu                                        
ul. Kościuszki 7c,  47-400 Racibórz</t>
  </si>
  <si>
    <t>Delegatura Urzędu Celno-Skarbowego w Częstochowie                                                                       ul. M.R. Śmigłego 26,  Częstochowa</t>
  </si>
  <si>
    <t>1 x ISDN 30B+D                          GSM</t>
  </si>
  <si>
    <t xml:space="preserve">ALCATEL Omni PCX Office     </t>
  </si>
  <si>
    <t>PANASONIC KX-TDA100</t>
  </si>
  <si>
    <t>ALCATEL Omni PCX</t>
  </si>
  <si>
    <t>ALCATEL OXO</t>
  </si>
  <si>
    <t>SLICAN CCA2720</t>
  </si>
  <si>
    <t>PANASONIC KX-TDA 600</t>
  </si>
  <si>
    <t>SIEMENS HIPATH 3800</t>
  </si>
  <si>
    <t xml:space="preserve">Śląski Urząd Celno-Skarbowy w Katowicach                                                ul. Traugutta 2a,  43-300 Bielsko - Biała   </t>
  </si>
  <si>
    <t>1 x ISDN 30B+D                         1 x PSTN</t>
  </si>
  <si>
    <t xml:space="preserve">5 x ISDN 2B+D                                                1 x PSTN                  </t>
  </si>
  <si>
    <t xml:space="preserve">1 x ISDN 30B+D              </t>
  </si>
  <si>
    <t xml:space="preserve">1 x ISDN 30B+D               </t>
  </si>
  <si>
    <t>1 x ISDN 30B+D</t>
  </si>
  <si>
    <t xml:space="preserve">4 x ISDN 2B+D                          </t>
  </si>
  <si>
    <t>1 x ISDN 30B+D                                            1 x PSTN     Bramka GSM</t>
  </si>
  <si>
    <t>2 x ISDN 30B+D</t>
  </si>
  <si>
    <t>1 x ISDN 30B+D                                                 1 x PSTN</t>
  </si>
  <si>
    <t xml:space="preserve">1 x ISDN 30B+D                                                </t>
  </si>
  <si>
    <t xml:space="preserve">1 x ISDN 30B+D                                          </t>
  </si>
  <si>
    <t xml:space="preserve">1 x ISDN 30B+D                                1 x PSTN                         </t>
  </si>
  <si>
    <t>ALCATEL Omni PCX 4400</t>
  </si>
  <si>
    <t>ALCATEL 4200E</t>
  </si>
  <si>
    <t>Drugi Śląski Urząd Skarbowy 
w Bielsku - Białej
43-300 Bielsko - Biała</t>
  </si>
  <si>
    <t>Uwagi</t>
  </si>
  <si>
    <t>Wyłącznie konserwacja i naprawaw sieci wewnętrznej i analogowych aparatów</t>
  </si>
  <si>
    <t xml:space="preserve">Dzierżawa i konserwacja centrali w ramach odrębnej umowy realizowana przez operatora ………... </t>
  </si>
  <si>
    <t>Pierwszy Urząd Skarbowy w Bielsku - Białej 
43-300 Bielsko-Biała, ul. Teodora Sixta 17</t>
  </si>
  <si>
    <t>Drugi Urząd Skarbowy w Bielsku - Białej
43-300 Bielsko - Biała, ul. Gen. St. Maczka 73</t>
  </si>
  <si>
    <t xml:space="preserve">     Znak Sprawy: 2401-ILZ1.261.122.2018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</si>
</sst>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0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5" borderId="10" xfId="52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20" borderId="10" xfId="0" applyNumberFormat="1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9" fontId="25" fillId="25" borderId="10" xfId="0" applyNumberFormat="1" applyFont="1" applyFill="1" applyBorder="1" applyAlignment="1">
      <alignment horizontal="center" vertical="center"/>
    </xf>
    <xf numFmtId="8" fontId="25" fillId="25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4" fontId="35" fillId="25" borderId="10" xfId="0" applyNumberFormat="1" applyFont="1" applyFill="1" applyBorder="1" applyAlignment="1">
      <alignment horizontal="center" vertical="center"/>
    </xf>
    <xf numFmtId="0" fontId="25" fillId="25" borderId="10" xfId="53" applyFont="1" applyFill="1" applyBorder="1" applyAlignment="1">
      <alignment horizontal="center" vertical="center" wrapText="1"/>
      <protection/>
    </xf>
    <xf numFmtId="0" fontId="25" fillId="26" borderId="11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6" fillId="26" borderId="10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5" fillId="25" borderId="10" xfId="53" applyNumberFormat="1" applyFont="1" applyFill="1" applyBorder="1" applyAlignment="1">
      <alignment horizontal="center" vertical="center" wrapText="1"/>
      <protection/>
    </xf>
    <xf numFmtId="2" fontId="26" fillId="25" borderId="10" xfId="0" applyNumberFormat="1" applyFont="1" applyFill="1" applyBorder="1" applyAlignment="1">
      <alignment horizontal="center" vertical="top" wrapText="1"/>
    </xf>
    <xf numFmtId="4" fontId="25" fillId="25" borderId="10" xfId="0" applyNumberFormat="1" applyFont="1" applyFill="1" applyBorder="1" applyAlignment="1">
      <alignment horizontal="center" vertical="center" wrapText="1"/>
    </xf>
    <xf numFmtId="4" fontId="19" fillId="25" borderId="0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2" fontId="25" fillId="25" borderId="11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4" fontId="25" fillId="25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190500</xdr:rowOff>
    </xdr:from>
    <xdr:to>
      <xdr:col>2</xdr:col>
      <xdr:colOff>133350</xdr:colOff>
      <xdr:row>6</xdr:row>
      <xdr:rowOff>295275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P65"/>
  <sheetViews>
    <sheetView tabSelected="1" zoomScaleSheetLayoutView="75" zoomScalePageLayoutView="0" workbookViewId="0" topLeftCell="A1">
      <selection activeCell="O11" sqref="O11:O12"/>
    </sheetView>
  </sheetViews>
  <sheetFormatPr defaultColWidth="9.140625" defaultRowHeight="12.75"/>
  <cols>
    <col min="1" max="1" width="4.7109375" style="3" customWidth="1"/>
    <col min="2" max="2" width="7.00390625" style="3" customWidth="1"/>
    <col min="3" max="3" width="44.7109375" style="34" customWidth="1"/>
    <col min="4" max="4" width="29.7109375" style="25" customWidth="1"/>
    <col min="5" max="5" width="21.00390625" style="3" customWidth="1"/>
    <col min="6" max="6" width="14.421875" style="3" customWidth="1"/>
    <col min="7" max="7" width="14.00390625" style="3" customWidth="1"/>
    <col min="8" max="8" width="19.8515625" style="3" customWidth="1"/>
    <col min="9" max="9" width="15.7109375" style="19" customWidth="1"/>
    <col min="10" max="10" width="10.421875" style="8" customWidth="1"/>
    <col min="11" max="11" width="16.7109375" style="8" customWidth="1"/>
    <col min="12" max="12" width="8.57421875" style="8" customWidth="1"/>
    <col min="13" max="13" width="12.140625" style="19" customWidth="1"/>
    <col min="14" max="14" width="16.7109375" style="15" customWidth="1"/>
    <col min="15" max="15" width="22.57421875" style="15" customWidth="1"/>
    <col min="16" max="16" width="26.140625" style="3" customWidth="1"/>
    <col min="17" max="17" width="17.57421875" style="3" customWidth="1"/>
    <col min="18" max="16384" width="9.140625" style="3" customWidth="1"/>
  </cols>
  <sheetData>
    <row r="1" spans="2:3" ht="15.75">
      <c r="B1" s="4"/>
      <c r="C1" s="33"/>
    </row>
    <row r="2" spans="2:15" ht="18.75">
      <c r="B2" s="4"/>
      <c r="C2" s="33"/>
      <c r="H2" s="2"/>
      <c r="I2" s="49" t="s">
        <v>47</v>
      </c>
      <c r="J2" s="49"/>
      <c r="K2" s="49"/>
      <c r="L2" s="49"/>
      <c r="M2" s="49"/>
      <c r="N2" s="49"/>
      <c r="O2" s="3"/>
    </row>
    <row r="3" spans="3:15" ht="20.25">
      <c r="C3" s="33"/>
      <c r="D3" s="52" t="s">
        <v>41</v>
      </c>
      <c r="E3" s="52"/>
      <c r="F3" s="52"/>
      <c r="G3" s="52"/>
      <c r="H3" s="52"/>
      <c r="I3" s="52"/>
      <c r="J3" s="52"/>
      <c r="K3" s="52"/>
      <c r="L3" s="14"/>
      <c r="M3" s="16"/>
      <c r="N3" s="16"/>
      <c r="O3" s="16"/>
    </row>
    <row r="5" spans="1:3" ht="15.75">
      <c r="A5" s="53" t="s">
        <v>148</v>
      </c>
      <c r="B5" s="53"/>
      <c r="C5" s="53"/>
    </row>
    <row r="6" spans="1:2" ht="15.75">
      <c r="A6" s="51"/>
      <c r="B6" s="51"/>
    </row>
    <row r="7" spans="1:16" ht="126">
      <c r="A7" s="7" t="s">
        <v>32</v>
      </c>
      <c r="B7" s="6" t="s">
        <v>24</v>
      </c>
      <c r="C7" s="35" t="s">
        <v>25</v>
      </c>
      <c r="D7" s="32" t="s">
        <v>0</v>
      </c>
      <c r="E7" s="6" t="s">
        <v>30</v>
      </c>
      <c r="F7" s="6" t="s">
        <v>46</v>
      </c>
      <c r="G7" s="6" t="s">
        <v>45</v>
      </c>
      <c r="H7" s="6" t="s">
        <v>1</v>
      </c>
      <c r="I7" s="17" t="s">
        <v>48</v>
      </c>
      <c r="J7" s="6" t="s">
        <v>43</v>
      </c>
      <c r="K7" s="6" t="s">
        <v>49</v>
      </c>
      <c r="L7" s="6" t="s">
        <v>50</v>
      </c>
      <c r="M7" s="17" t="s">
        <v>54</v>
      </c>
      <c r="N7" s="17" t="s">
        <v>44</v>
      </c>
      <c r="O7" s="17" t="s">
        <v>143</v>
      </c>
      <c r="P7" s="13"/>
    </row>
    <row r="8" spans="1:15" ht="15.75">
      <c r="A8" s="7">
        <v>1</v>
      </c>
      <c r="B8" s="6">
        <v>2</v>
      </c>
      <c r="C8" s="6">
        <v>3</v>
      </c>
      <c r="D8" s="32">
        <v>4</v>
      </c>
      <c r="E8" s="6">
        <v>5</v>
      </c>
      <c r="F8" s="6">
        <v>6</v>
      </c>
      <c r="G8" s="6">
        <v>7</v>
      </c>
      <c r="H8" s="6">
        <v>11</v>
      </c>
      <c r="I8" s="22">
        <v>12</v>
      </c>
      <c r="J8" s="6">
        <v>13</v>
      </c>
      <c r="K8" s="6" t="s">
        <v>51</v>
      </c>
      <c r="L8" s="6">
        <v>15</v>
      </c>
      <c r="M8" s="17" t="s">
        <v>52</v>
      </c>
      <c r="N8" s="22" t="s">
        <v>53</v>
      </c>
      <c r="O8" s="22">
        <v>18</v>
      </c>
    </row>
    <row r="9" spans="1:15" ht="29.25" customHeight="1">
      <c r="A9" s="11">
        <v>1</v>
      </c>
      <c r="B9" s="11">
        <v>2401</v>
      </c>
      <c r="C9" s="36" t="s">
        <v>79</v>
      </c>
      <c r="D9" s="9" t="s">
        <v>26</v>
      </c>
      <c r="E9" s="28" t="s">
        <v>55</v>
      </c>
      <c r="F9" s="9">
        <v>336</v>
      </c>
      <c r="G9" s="9">
        <v>144</v>
      </c>
      <c r="H9" s="9" t="s">
        <v>2</v>
      </c>
      <c r="I9" s="18"/>
      <c r="J9" s="11">
        <v>6</v>
      </c>
      <c r="K9" s="24">
        <f>I9*J9</f>
        <v>0</v>
      </c>
      <c r="L9" s="23">
        <v>0.23</v>
      </c>
      <c r="M9" s="18">
        <f>ROUND(K9*L9,2)</f>
        <v>0</v>
      </c>
      <c r="N9" s="18">
        <f aca="true" t="shared" si="0" ref="N9:N40">(I9*J9)*1.23</f>
        <v>0</v>
      </c>
      <c r="O9" s="18"/>
    </row>
    <row r="10" spans="1:15" ht="25.5">
      <c r="A10" s="11">
        <v>2</v>
      </c>
      <c r="B10" s="9">
        <v>2402</v>
      </c>
      <c r="C10" s="37" t="s">
        <v>80</v>
      </c>
      <c r="D10" s="9" t="s">
        <v>140</v>
      </c>
      <c r="E10" s="28" t="s">
        <v>55</v>
      </c>
      <c r="F10" s="9">
        <v>160</v>
      </c>
      <c r="G10" s="9">
        <v>24</v>
      </c>
      <c r="H10" s="9" t="s">
        <v>9</v>
      </c>
      <c r="I10" s="18"/>
      <c r="J10" s="11">
        <v>6</v>
      </c>
      <c r="K10" s="24">
        <f aca="true" t="shared" si="1" ref="K10:K54">I10*J10</f>
        <v>0</v>
      </c>
      <c r="L10" s="23">
        <v>0.23</v>
      </c>
      <c r="M10" s="18">
        <f aca="true" t="shared" si="2" ref="M10:M54">ROUND(K10*L10,2)</f>
        <v>0</v>
      </c>
      <c r="N10" s="18">
        <f t="shared" si="0"/>
        <v>0</v>
      </c>
      <c r="O10" s="18"/>
    </row>
    <row r="11" spans="1:15" ht="40.5" customHeight="1">
      <c r="A11" s="11">
        <v>3</v>
      </c>
      <c r="B11" s="44">
        <v>2403</v>
      </c>
      <c r="C11" s="44" t="s">
        <v>146</v>
      </c>
      <c r="D11" s="46" t="s">
        <v>145</v>
      </c>
      <c r="E11" s="28"/>
      <c r="F11" s="9">
        <v>120</v>
      </c>
      <c r="G11" s="9">
        <v>16</v>
      </c>
      <c r="H11" s="9" t="s">
        <v>2</v>
      </c>
      <c r="I11" s="18"/>
      <c r="J11" s="11">
        <v>6</v>
      </c>
      <c r="K11" s="24">
        <f>I11*J11</f>
        <v>0</v>
      </c>
      <c r="L11" s="23">
        <v>0.23</v>
      </c>
      <c r="M11" s="18">
        <f>ROUND(K11*L11,2)</f>
        <v>0</v>
      </c>
      <c r="N11" s="18">
        <f t="shared" si="0"/>
        <v>0</v>
      </c>
      <c r="O11" s="47" t="s">
        <v>144</v>
      </c>
    </row>
    <row r="12" spans="1:15" ht="39" customHeight="1">
      <c r="A12" s="11">
        <v>4</v>
      </c>
      <c r="B12" s="45">
        <v>2404</v>
      </c>
      <c r="C12" s="44" t="s">
        <v>147</v>
      </c>
      <c r="D12" s="46" t="s">
        <v>145</v>
      </c>
      <c r="E12" s="28"/>
      <c r="F12" s="9">
        <v>120</v>
      </c>
      <c r="G12" s="9">
        <v>16</v>
      </c>
      <c r="H12" s="9" t="s">
        <v>2</v>
      </c>
      <c r="I12" s="18"/>
      <c r="J12" s="11">
        <v>6</v>
      </c>
      <c r="K12" s="24">
        <f>I12*J12</f>
        <v>0</v>
      </c>
      <c r="L12" s="23">
        <v>0.23</v>
      </c>
      <c r="M12" s="18">
        <f>ROUND(K12*L12,2)</f>
        <v>0</v>
      </c>
      <c r="N12" s="18">
        <f t="shared" si="0"/>
        <v>0</v>
      </c>
      <c r="O12" s="47" t="s">
        <v>144</v>
      </c>
    </row>
    <row r="13" spans="1:15" ht="25.5">
      <c r="A13" s="11">
        <v>5</v>
      </c>
      <c r="B13" s="42">
        <v>2405</v>
      </c>
      <c r="C13" s="43" t="s">
        <v>81</v>
      </c>
      <c r="D13" s="42" t="s">
        <v>3</v>
      </c>
      <c r="E13" s="29" t="s">
        <v>56</v>
      </c>
      <c r="F13" s="9">
        <v>96</v>
      </c>
      <c r="G13" s="9">
        <v>16</v>
      </c>
      <c r="H13" s="9" t="s">
        <v>2</v>
      </c>
      <c r="I13" s="18"/>
      <c r="J13" s="11">
        <v>6</v>
      </c>
      <c r="K13" s="24">
        <f t="shared" si="1"/>
        <v>0</v>
      </c>
      <c r="L13" s="23">
        <v>0.23</v>
      </c>
      <c r="M13" s="18">
        <f t="shared" si="2"/>
        <v>0</v>
      </c>
      <c r="N13" s="18">
        <f t="shared" si="0"/>
        <v>0</v>
      </c>
      <c r="O13" s="18"/>
    </row>
    <row r="14" spans="1:15" ht="25.5">
      <c r="A14" s="11">
        <v>6</v>
      </c>
      <c r="B14" s="9">
        <v>2406</v>
      </c>
      <c r="C14" s="36" t="s">
        <v>82</v>
      </c>
      <c r="D14" s="9" t="s">
        <v>124</v>
      </c>
      <c r="E14" s="28" t="s">
        <v>55</v>
      </c>
      <c r="F14" s="9">
        <v>112</v>
      </c>
      <c r="G14" s="9">
        <v>24</v>
      </c>
      <c r="H14" s="9" t="s">
        <v>2</v>
      </c>
      <c r="I14" s="18"/>
      <c r="J14" s="11">
        <v>6</v>
      </c>
      <c r="K14" s="24">
        <f t="shared" si="1"/>
        <v>0</v>
      </c>
      <c r="L14" s="23">
        <v>0.23</v>
      </c>
      <c r="M14" s="18">
        <f t="shared" si="2"/>
        <v>0</v>
      </c>
      <c r="N14" s="18">
        <f t="shared" si="0"/>
        <v>0</v>
      </c>
      <c r="O14" s="18"/>
    </row>
    <row r="15" spans="1:15" ht="25.5">
      <c r="A15" s="11">
        <v>7</v>
      </c>
      <c r="B15" s="9">
        <v>2407</v>
      </c>
      <c r="C15" s="36" t="s">
        <v>83</v>
      </c>
      <c r="D15" s="9" t="s">
        <v>4</v>
      </c>
      <c r="E15" s="28" t="s">
        <v>57</v>
      </c>
      <c r="F15" s="9">
        <v>150</v>
      </c>
      <c r="G15" s="9">
        <v>100</v>
      </c>
      <c r="H15" s="9" t="s">
        <v>9</v>
      </c>
      <c r="I15" s="18"/>
      <c r="J15" s="11">
        <v>6</v>
      </c>
      <c r="K15" s="24">
        <f t="shared" si="1"/>
        <v>0</v>
      </c>
      <c r="L15" s="23">
        <v>0.23</v>
      </c>
      <c r="M15" s="18">
        <f t="shared" si="2"/>
        <v>0</v>
      </c>
      <c r="N15" s="18">
        <f t="shared" si="0"/>
        <v>0</v>
      </c>
      <c r="O15" s="18"/>
    </row>
    <row r="16" spans="1:15" ht="30" customHeight="1">
      <c r="A16" s="11">
        <v>8</v>
      </c>
      <c r="B16" s="9">
        <v>2408</v>
      </c>
      <c r="C16" s="37" t="s">
        <v>84</v>
      </c>
      <c r="D16" s="9" t="s">
        <v>34</v>
      </c>
      <c r="E16" s="29" t="s">
        <v>129</v>
      </c>
      <c r="F16" s="11">
        <v>40</v>
      </c>
      <c r="G16" s="11">
        <v>5</v>
      </c>
      <c r="H16" s="9" t="s">
        <v>2</v>
      </c>
      <c r="I16" s="18"/>
      <c r="J16" s="11">
        <v>6</v>
      </c>
      <c r="K16" s="24">
        <f t="shared" si="1"/>
        <v>0</v>
      </c>
      <c r="L16" s="23">
        <v>0.23</v>
      </c>
      <c r="M16" s="18">
        <f t="shared" si="2"/>
        <v>0</v>
      </c>
      <c r="N16" s="18">
        <f t="shared" si="0"/>
        <v>0</v>
      </c>
      <c r="O16" s="18"/>
    </row>
    <row r="17" spans="1:15" ht="27.75" customHeight="1">
      <c r="A17" s="11">
        <v>9</v>
      </c>
      <c r="B17" s="9">
        <v>2409</v>
      </c>
      <c r="C17" s="39" t="s">
        <v>85</v>
      </c>
      <c r="D17" s="9" t="s">
        <v>5</v>
      </c>
      <c r="E17" s="28" t="s">
        <v>57</v>
      </c>
      <c r="F17" s="9">
        <v>304</v>
      </c>
      <c r="G17" s="9">
        <v>8</v>
      </c>
      <c r="H17" s="9" t="s">
        <v>9</v>
      </c>
      <c r="I17" s="18"/>
      <c r="J17" s="11">
        <v>6</v>
      </c>
      <c r="K17" s="24">
        <f t="shared" si="1"/>
        <v>0</v>
      </c>
      <c r="L17" s="23">
        <v>0.23</v>
      </c>
      <c r="M17" s="18">
        <f t="shared" si="2"/>
        <v>0</v>
      </c>
      <c r="N17" s="18">
        <f t="shared" si="0"/>
        <v>0</v>
      </c>
      <c r="O17" s="18"/>
    </row>
    <row r="18" spans="1:15" ht="25.5">
      <c r="A18" s="11">
        <v>10</v>
      </c>
      <c r="B18" s="9">
        <v>2410</v>
      </c>
      <c r="C18" s="37" t="s">
        <v>86</v>
      </c>
      <c r="D18" s="9" t="s">
        <v>6</v>
      </c>
      <c r="E18" s="28" t="s">
        <v>130</v>
      </c>
      <c r="F18" s="9">
        <v>240</v>
      </c>
      <c r="G18" s="9" t="s">
        <v>18</v>
      </c>
      <c r="H18" s="9" t="s">
        <v>2</v>
      </c>
      <c r="I18" s="18"/>
      <c r="J18" s="11">
        <v>6</v>
      </c>
      <c r="K18" s="24">
        <f t="shared" si="1"/>
        <v>0</v>
      </c>
      <c r="L18" s="23">
        <v>0.23</v>
      </c>
      <c r="M18" s="18">
        <f t="shared" si="2"/>
        <v>0</v>
      </c>
      <c r="N18" s="18">
        <f t="shared" si="0"/>
        <v>0</v>
      </c>
      <c r="O18" s="18"/>
    </row>
    <row r="19" spans="1:15" ht="25.5">
      <c r="A19" s="11">
        <v>11</v>
      </c>
      <c r="B19" s="9">
        <v>2411</v>
      </c>
      <c r="C19" s="37" t="s">
        <v>87</v>
      </c>
      <c r="D19" s="9" t="s">
        <v>7</v>
      </c>
      <c r="E19" s="28" t="s">
        <v>131</v>
      </c>
      <c r="F19" s="9">
        <v>216</v>
      </c>
      <c r="G19" s="9">
        <v>32</v>
      </c>
      <c r="H19" s="9" t="s">
        <v>2</v>
      </c>
      <c r="I19" s="18"/>
      <c r="J19" s="11">
        <v>6</v>
      </c>
      <c r="K19" s="24">
        <f t="shared" si="1"/>
        <v>0</v>
      </c>
      <c r="L19" s="23">
        <v>0.23</v>
      </c>
      <c r="M19" s="18">
        <f t="shared" si="2"/>
        <v>0</v>
      </c>
      <c r="N19" s="18">
        <f t="shared" si="0"/>
        <v>0</v>
      </c>
      <c r="O19" s="18"/>
    </row>
    <row r="20" spans="1:15" ht="25.5">
      <c r="A20" s="11">
        <v>12</v>
      </c>
      <c r="B20" s="9">
        <v>2412</v>
      </c>
      <c r="C20" s="37" t="s">
        <v>88</v>
      </c>
      <c r="D20" s="9" t="s">
        <v>8</v>
      </c>
      <c r="E20" s="28" t="s">
        <v>58</v>
      </c>
      <c r="F20" s="9">
        <v>64</v>
      </c>
      <c r="G20" s="9">
        <v>96</v>
      </c>
      <c r="H20" s="9" t="s">
        <v>9</v>
      </c>
      <c r="I20" s="18"/>
      <c r="J20" s="11">
        <v>6</v>
      </c>
      <c r="K20" s="24">
        <f t="shared" si="1"/>
        <v>0</v>
      </c>
      <c r="L20" s="23">
        <v>0.23</v>
      </c>
      <c r="M20" s="18">
        <f t="shared" si="2"/>
        <v>0</v>
      </c>
      <c r="N20" s="18">
        <f t="shared" si="0"/>
        <v>0</v>
      </c>
      <c r="O20" s="18"/>
    </row>
    <row r="21" spans="1:15" ht="25.5">
      <c r="A21" s="11">
        <v>13</v>
      </c>
      <c r="B21" s="9">
        <v>2413</v>
      </c>
      <c r="C21" s="37" t="s">
        <v>89</v>
      </c>
      <c r="D21" s="9" t="s">
        <v>28</v>
      </c>
      <c r="E21" s="28" t="s">
        <v>58</v>
      </c>
      <c r="F21" s="9">
        <v>152</v>
      </c>
      <c r="G21" s="9">
        <v>2</v>
      </c>
      <c r="H21" s="9" t="s">
        <v>2</v>
      </c>
      <c r="I21" s="18"/>
      <c r="J21" s="11">
        <v>6</v>
      </c>
      <c r="K21" s="24">
        <f t="shared" si="1"/>
        <v>0</v>
      </c>
      <c r="L21" s="23">
        <v>0.23</v>
      </c>
      <c r="M21" s="18">
        <f t="shared" si="2"/>
        <v>0</v>
      </c>
      <c r="N21" s="18">
        <f t="shared" si="0"/>
        <v>0</v>
      </c>
      <c r="O21" s="18"/>
    </row>
    <row r="22" spans="1:15" ht="25.5">
      <c r="A22" s="11">
        <v>14</v>
      </c>
      <c r="B22" s="9">
        <v>2414</v>
      </c>
      <c r="C22" s="37" t="s">
        <v>90</v>
      </c>
      <c r="D22" s="9" t="s">
        <v>69</v>
      </c>
      <c r="E22" s="28" t="s">
        <v>58</v>
      </c>
      <c r="F22" s="11">
        <v>16</v>
      </c>
      <c r="G22" s="11">
        <v>8</v>
      </c>
      <c r="H22" s="9" t="s">
        <v>2</v>
      </c>
      <c r="I22" s="18"/>
      <c r="J22" s="11">
        <v>6</v>
      </c>
      <c r="K22" s="24">
        <f t="shared" si="1"/>
        <v>0</v>
      </c>
      <c r="L22" s="23">
        <v>0.23</v>
      </c>
      <c r="M22" s="18">
        <f t="shared" si="2"/>
        <v>0</v>
      </c>
      <c r="N22" s="18">
        <f t="shared" si="0"/>
        <v>0</v>
      </c>
      <c r="O22" s="18"/>
    </row>
    <row r="23" spans="1:15" ht="27" customHeight="1">
      <c r="A23" s="11">
        <v>15</v>
      </c>
      <c r="B23" s="9">
        <v>2415</v>
      </c>
      <c r="C23" s="37" t="s">
        <v>91</v>
      </c>
      <c r="D23" s="9" t="s">
        <v>29</v>
      </c>
      <c r="E23" s="29" t="s">
        <v>59</v>
      </c>
      <c r="F23" s="9">
        <v>172</v>
      </c>
      <c r="G23" s="9">
        <v>0</v>
      </c>
      <c r="H23" s="9" t="s">
        <v>2</v>
      </c>
      <c r="I23" s="18"/>
      <c r="J23" s="11">
        <v>6</v>
      </c>
      <c r="K23" s="24">
        <f t="shared" si="1"/>
        <v>0</v>
      </c>
      <c r="L23" s="23">
        <v>0.23</v>
      </c>
      <c r="M23" s="18">
        <f t="shared" si="2"/>
        <v>0</v>
      </c>
      <c r="N23" s="18">
        <f t="shared" si="0"/>
        <v>0</v>
      </c>
      <c r="O23" s="18"/>
    </row>
    <row r="24" spans="1:15" ht="25.5">
      <c r="A24" s="11">
        <v>16</v>
      </c>
      <c r="B24" s="9">
        <v>2416</v>
      </c>
      <c r="C24" s="37" t="s">
        <v>92</v>
      </c>
      <c r="D24" s="9" t="s">
        <v>10</v>
      </c>
      <c r="E24" s="28" t="s">
        <v>58</v>
      </c>
      <c r="F24" s="9">
        <v>220</v>
      </c>
      <c r="G24" s="9">
        <v>4</v>
      </c>
      <c r="H24" s="9" t="s">
        <v>2</v>
      </c>
      <c r="I24" s="18"/>
      <c r="J24" s="11">
        <v>6</v>
      </c>
      <c r="K24" s="24">
        <f t="shared" si="1"/>
        <v>0</v>
      </c>
      <c r="L24" s="23">
        <v>0.23</v>
      </c>
      <c r="M24" s="18">
        <f t="shared" si="2"/>
        <v>0</v>
      </c>
      <c r="N24" s="18">
        <f t="shared" si="0"/>
        <v>0</v>
      </c>
      <c r="O24" s="18"/>
    </row>
    <row r="25" spans="1:15" ht="25.5">
      <c r="A25" s="11">
        <v>17</v>
      </c>
      <c r="B25" s="9">
        <v>2417</v>
      </c>
      <c r="C25" s="36" t="s">
        <v>93</v>
      </c>
      <c r="D25" s="9" t="s">
        <v>11</v>
      </c>
      <c r="E25" s="28" t="s">
        <v>60</v>
      </c>
      <c r="F25" s="9">
        <v>410</v>
      </c>
      <c r="G25" s="9" t="s">
        <v>27</v>
      </c>
      <c r="H25" s="9" t="s">
        <v>12</v>
      </c>
      <c r="I25" s="18"/>
      <c r="J25" s="11">
        <v>6</v>
      </c>
      <c r="K25" s="24">
        <f t="shared" si="1"/>
        <v>0</v>
      </c>
      <c r="L25" s="23">
        <v>0.23</v>
      </c>
      <c r="M25" s="18">
        <f t="shared" si="2"/>
        <v>0</v>
      </c>
      <c r="N25" s="18">
        <f t="shared" si="0"/>
        <v>0</v>
      </c>
      <c r="O25" s="18"/>
    </row>
    <row r="26" spans="1:15" ht="25.5">
      <c r="A26" s="11">
        <v>18</v>
      </c>
      <c r="B26" s="9">
        <v>2418</v>
      </c>
      <c r="C26" s="37" t="s">
        <v>94</v>
      </c>
      <c r="D26" s="9" t="s">
        <v>13</v>
      </c>
      <c r="E26" s="29" t="s">
        <v>61</v>
      </c>
      <c r="F26" s="9">
        <v>65</v>
      </c>
      <c r="G26" s="9">
        <v>8</v>
      </c>
      <c r="H26" s="9" t="s">
        <v>12</v>
      </c>
      <c r="I26" s="18"/>
      <c r="J26" s="11">
        <v>6</v>
      </c>
      <c r="K26" s="24">
        <f t="shared" si="1"/>
        <v>0</v>
      </c>
      <c r="L26" s="23">
        <v>0.23</v>
      </c>
      <c r="M26" s="18">
        <f t="shared" si="2"/>
        <v>0</v>
      </c>
      <c r="N26" s="18">
        <f t="shared" si="0"/>
        <v>0</v>
      </c>
      <c r="O26" s="18"/>
    </row>
    <row r="27" spans="1:15" ht="25.5">
      <c r="A27" s="11">
        <v>19</v>
      </c>
      <c r="B27" s="9">
        <v>2419</v>
      </c>
      <c r="C27" s="37" t="s">
        <v>95</v>
      </c>
      <c r="D27" s="9" t="s">
        <v>14</v>
      </c>
      <c r="E27" s="28" t="s">
        <v>62</v>
      </c>
      <c r="F27" s="9">
        <v>68</v>
      </c>
      <c r="G27" s="9">
        <v>32</v>
      </c>
      <c r="H27" s="9" t="s">
        <v>9</v>
      </c>
      <c r="I27" s="18"/>
      <c r="J27" s="11">
        <v>6</v>
      </c>
      <c r="K27" s="24">
        <f t="shared" si="1"/>
        <v>0</v>
      </c>
      <c r="L27" s="23">
        <v>0.23</v>
      </c>
      <c r="M27" s="18">
        <f t="shared" si="2"/>
        <v>0</v>
      </c>
      <c r="N27" s="18">
        <f t="shared" si="0"/>
        <v>0</v>
      </c>
      <c r="O27" s="18"/>
    </row>
    <row r="28" spans="1:15" ht="25.5">
      <c r="A28" s="11">
        <v>20</v>
      </c>
      <c r="B28" s="9">
        <v>2420</v>
      </c>
      <c r="C28" s="37" t="s">
        <v>96</v>
      </c>
      <c r="D28" s="9" t="s">
        <v>15</v>
      </c>
      <c r="E28" s="28" t="s">
        <v>58</v>
      </c>
      <c r="F28" s="9">
        <v>88</v>
      </c>
      <c r="G28" s="9">
        <v>8</v>
      </c>
      <c r="H28" s="9" t="s">
        <v>9</v>
      </c>
      <c r="I28" s="18"/>
      <c r="J28" s="11">
        <v>6</v>
      </c>
      <c r="K28" s="24">
        <f t="shared" si="1"/>
        <v>0</v>
      </c>
      <c r="L28" s="23">
        <v>0.23</v>
      </c>
      <c r="M28" s="18">
        <f t="shared" si="2"/>
        <v>0</v>
      </c>
      <c r="N28" s="18">
        <f t="shared" si="0"/>
        <v>0</v>
      </c>
      <c r="O28" s="18"/>
    </row>
    <row r="29" spans="1:15" ht="25.5">
      <c r="A29" s="11">
        <v>21</v>
      </c>
      <c r="B29" s="9">
        <v>2421</v>
      </c>
      <c r="C29" s="36" t="s">
        <v>97</v>
      </c>
      <c r="D29" s="9" t="s">
        <v>7</v>
      </c>
      <c r="E29" s="29" t="s">
        <v>132</v>
      </c>
      <c r="F29" s="9">
        <v>128</v>
      </c>
      <c r="G29" s="9">
        <v>2</v>
      </c>
      <c r="H29" s="9" t="s">
        <v>2</v>
      </c>
      <c r="I29" s="18"/>
      <c r="J29" s="11">
        <v>6</v>
      </c>
      <c r="K29" s="24">
        <f t="shared" si="1"/>
        <v>0</v>
      </c>
      <c r="L29" s="23">
        <v>0.23</v>
      </c>
      <c r="M29" s="18">
        <f t="shared" si="2"/>
        <v>0</v>
      </c>
      <c r="N29" s="18">
        <f t="shared" si="0"/>
        <v>0</v>
      </c>
      <c r="O29" s="18"/>
    </row>
    <row r="30" spans="1:15" ht="25.5">
      <c r="A30" s="11">
        <v>22</v>
      </c>
      <c r="B30" s="9">
        <v>2422</v>
      </c>
      <c r="C30" s="37" t="s">
        <v>98</v>
      </c>
      <c r="D30" s="9" t="s">
        <v>16</v>
      </c>
      <c r="E30" s="29" t="s">
        <v>63</v>
      </c>
      <c r="F30" s="9">
        <v>0</v>
      </c>
      <c r="G30" s="9">
        <v>80</v>
      </c>
      <c r="H30" s="9" t="s">
        <v>9</v>
      </c>
      <c r="I30" s="18"/>
      <c r="J30" s="11">
        <v>6</v>
      </c>
      <c r="K30" s="24">
        <f t="shared" si="1"/>
        <v>0</v>
      </c>
      <c r="L30" s="23">
        <v>0.23</v>
      </c>
      <c r="M30" s="18">
        <f t="shared" si="2"/>
        <v>0</v>
      </c>
      <c r="N30" s="18">
        <f t="shared" si="0"/>
        <v>0</v>
      </c>
      <c r="O30" s="18"/>
    </row>
    <row r="31" spans="1:15" ht="25.5">
      <c r="A31" s="11">
        <v>23</v>
      </c>
      <c r="B31" s="9">
        <v>2423</v>
      </c>
      <c r="C31" s="37" t="s">
        <v>99</v>
      </c>
      <c r="D31" s="9" t="s">
        <v>141</v>
      </c>
      <c r="E31" s="29" t="s">
        <v>133</v>
      </c>
      <c r="F31" s="9">
        <v>57</v>
      </c>
      <c r="G31" s="9">
        <v>12</v>
      </c>
      <c r="H31" s="9" t="s">
        <v>2</v>
      </c>
      <c r="I31" s="18"/>
      <c r="J31" s="11">
        <v>6</v>
      </c>
      <c r="K31" s="24">
        <f t="shared" si="1"/>
        <v>0</v>
      </c>
      <c r="L31" s="23">
        <v>0.23</v>
      </c>
      <c r="M31" s="18">
        <f t="shared" si="2"/>
        <v>0</v>
      </c>
      <c r="N31" s="18">
        <f t="shared" si="0"/>
        <v>0</v>
      </c>
      <c r="O31" s="18"/>
    </row>
    <row r="32" spans="1:15" ht="27" customHeight="1">
      <c r="A32" s="11">
        <v>24</v>
      </c>
      <c r="B32" s="9">
        <v>2424</v>
      </c>
      <c r="C32" s="37" t="s">
        <v>100</v>
      </c>
      <c r="D32" s="9" t="s">
        <v>123</v>
      </c>
      <c r="E32" s="29" t="s">
        <v>64</v>
      </c>
      <c r="F32" s="9">
        <v>120</v>
      </c>
      <c r="G32" s="9">
        <v>32</v>
      </c>
      <c r="H32" s="9" t="s">
        <v>2</v>
      </c>
      <c r="I32" s="18"/>
      <c r="J32" s="11">
        <v>6</v>
      </c>
      <c r="K32" s="24">
        <f t="shared" si="1"/>
        <v>0</v>
      </c>
      <c r="L32" s="23">
        <v>0.23</v>
      </c>
      <c r="M32" s="18">
        <f t="shared" si="2"/>
        <v>0</v>
      </c>
      <c r="N32" s="18">
        <f t="shared" si="0"/>
        <v>0</v>
      </c>
      <c r="O32" s="18"/>
    </row>
    <row r="33" spans="1:15" ht="25.5">
      <c r="A33" s="11">
        <v>25</v>
      </c>
      <c r="B33" s="9">
        <v>2425</v>
      </c>
      <c r="C33" s="37" t="s">
        <v>101</v>
      </c>
      <c r="D33" s="9" t="s">
        <v>126</v>
      </c>
      <c r="E33" s="29" t="s">
        <v>65</v>
      </c>
      <c r="F33" s="9">
        <v>56</v>
      </c>
      <c r="G33" s="9">
        <v>18</v>
      </c>
      <c r="H33" s="9" t="s">
        <v>2</v>
      </c>
      <c r="I33" s="18"/>
      <c r="J33" s="11">
        <v>6</v>
      </c>
      <c r="K33" s="24">
        <f t="shared" si="1"/>
        <v>0</v>
      </c>
      <c r="L33" s="23">
        <v>0.23</v>
      </c>
      <c r="M33" s="18">
        <f t="shared" si="2"/>
        <v>0</v>
      </c>
      <c r="N33" s="18">
        <f t="shared" si="0"/>
        <v>0</v>
      </c>
      <c r="O33" s="18"/>
    </row>
    <row r="34" spans="1:15" ht="25.5">
      <c r="A34" s="11">
        <v>26</v>
      </c>
      <c r="B34" s="12">
        <v>2426</v>
      </c>
      <c r="C34" s="37" t="s">
        <v>102</v>
      </c>
      <c r="D34" s="12" t="s">
        <v>35</v>
      </c>
      <c r="E34" s="30" t="s">
        <v>134</v>
      </c>
      <c r="F34" s="12">
        <v>128</v>
      </c>
      <c r="G34" s="12">
        <v>16</v>
      </c>
      <c r="H34" s="12" t="s">
        <v>2</v>
      </c>
      <c r="I34" s="21"/>
      <c r="J34" s="11">
        <v>6</v>
      </c>
      <c r="K34" s="24">
        <f t="shared" si="1"/>
        <v>0</v>
      </c>
      <c r="L34" s="23">
        <v>0.23</v>
      </c>
      <c r="M34" s="18">
        <f t="shared" si="2"/>
        <v>0</v>
      </c>
      <c r="N34" s="18">
        <f t="shared" si="0"/>
        <v>0</v>
      </c>
      <c r="O34" s="18"/>
    </row>
    <row r="35" spans="1:15" ht="25.5">
      <c r="A35" s="11">
        <v>27</v>
      </c>
      <c r="B35" s="12">
        <v>2427</v>
      </c>
      <c r="C35" s="37" t="s">
        <v>103</v>
      </c>
      <c r="D35" s="12" t="s">
        <v>125</v>
      </c>
      <c r="E35" s="29" t="s">
        <v>132</v>
      </c>
      <c r="F35" s="12">
        <v>96</v>
      </c>
      <c r="G35" s="12">
        <v>32</v>
      </c>
      <c r="H35" s="12" t="s">
        <v>2</v>
      </c>
      <c r="I35" s="21"/>
      <c r="J35" s="11">
        <v>6</v>
      </c>
      <c r="K35" s="24">
        <f t="shared" si="1"/>
        <v>0</v>
      </c>
      <c r="L35" s="23">
        <v>0.23</v>
      </c>
      <c r="M35" s="18">
        <f t="shared" si="2"/>
        <v>0</v>
      </c>
      <c r="N35" s="18">
        <f t="shared" si="0"/>
        <v>0</v>
      </c>
      <c r="O35" s="18"/>
    </row>
    <row r="36" spans="1:15" ht="25.5">
      <c r="A36" s="11">
        <v>28</v>
      </c>
      <c r="B36" s="9">
        <v>2428</v>
      </c>
      <c r="C36" s="37" t="s">
        <v>104</v>
      </c>
      <c r="D36" s="9" t="s">
        <v>23</v>
      </c>
      <c r="E36" s="29" t="s">
        <v>132</v>
      </c>
      <c r="F36" s="9">
        <v>128</v>
      </c>
      <c r="G36" s="9">
        <v>4</v>
      </c>
      <c r="H36" s="9" t="s">
        <v>2</v>
      </c>
      <c r="I36" s="18"/>
      <c r="J36" s="11">
        <v>6</v>
      </c>
      <c r="K36" s="24">
        <f t="shared" si="1"/>
        <v>0</v>
      </c>
      <c r="L36" s="23">
        <v>0.23</v>
      </c>
      <c r="M36" s="18">
        <f t="shared" si="2"/>
        <v>0</v>
      </c>
      <c r="N36" s="18">
        <f t="shared" si="0"/>
        <v>0</v>
      </c>
      <c r="O36" s="18"/>
    </row>
    <row r="37" spans="1:15" ht="25.5">
      <c r="A37" s="11">
        <v>29</v>
      </c>
      <c r="B37" s="9">
        <v>2429</v>
      </c>
      <c r="C37" s="37" t="s">
        <v>105</v>
      </c>
      <c r="D37" s="9" t="s">
        <v>122</v>
      </c>
      <c r="E37" s="29" t="s">
        <v>135</v>
      </c>
      <c r="F37" s="9">
        <v>72</v>
      </c>
      <c r="G37" s="9">
        <v>88</v>
      </c>
      <c r="H37" s="9" t="s">
        <v>9</v>
      </c>
      <c r="I37" s="18"/>
      <c r="J37" s="11">
        <v>6</v>
      </c>
      <c r="K37" s="24">
        <f t="shared" si="1"/>
        <v>0</v>
      </c>
      <c r="L37" s="23">
        <v>0.23</v>
      </c>
      <c r="M37" s="18">
        <f t="shared" si="2"/>
        <v>0</v>
      </c>
      <c r="N37" s="18">
        <f t="shared" si="0"/>
        <v>0</v>
      </c>
      <c r="O37" s="18"/>
    </row>
    <row r="38" spans="1:15" ht="25.5">
      <c r="A38" s="11">
        <v>30</v>
      </c>
      <c r="B38" s="9">
        <v>2430</v>
      </c>
      <c r="C38" s="37" t="s">
        <v>106</v>
      </c>
      <c r="D38" s="9" t="s">
        <v>17</v>
      </c>
      <c r="E38" s="29" t="s">
        <v>132</v>
      </c>
      <c r="F38" s="9">
        <v>56</v>
      </c>
      <c r="G38" s="9">
        <v>14</v>
      </c>
      <c r="H38" s="9" t="s">
        <v>9</v>
      </c>
      <c r="I38" s="18"/>
      <c r="J38" s="11">
        <v>6</v>
      </c>
      <c r="K38" s="24">
        <f t="shared" si="1"/>
        <v>0</v>
      </c>
      <c r="L38" s="23">
        <v>0.23</v>
      </c>
      <c r="M38" s="18">
        <f t="shared" si="2"/>
        <v>0</v>
      </c>
      <c r="N38" s="18">
        <f t="shared" si="0"/>
        <v>0</v>
      </c>
      <c r="O38" s="18"/>
    </row>
    <row r="39" spans="1:15" ht="25.5">
      <c r="A39" s="11">
        <v>31</v>
      </c>
      <c r="B39" s="9">
        <v>2431</v>
      </c>
      <c r="C39" s="37" t="s">
        <v>107</v>
      </c>
      <c r="D39" s="9" t="s">
        <v>19</v>
      </c>
      <c r="E39" s="29" t="s">
        <v>132</v>
      </c>
      <c r="F39" s="9">
        <v>120</v>
      </c>
      <c r="G39" s="9">
        <v>32</v>
      </c>
      <c r="H39" s="9" t="s">
        <v>9</v>
      </c>
      <c r="I39" s="18"/>
      <c r="J39" s="11">
        <v>6</v>
      </c>
      <c r="K39" s="24">
        <f t="shared" si="1"/>
        <v>0</v>
      </c>
      <c r="L39" s="23">
        <v>0.23</v>
      </c>
      <c r="M39" s="18">
        <f t="shared" si="2"/>
        <v>0</v>
      </c>
      <c r="N39" s="18">
        <f t="shared" si="0"/>
        <v>0</v>
      </c>
      <c r="O39" s="18"/>
    </row>
    <row r="40" spans="1:15" ht="25.5">
      <c r="A40" s="11">
        <v>32</v>
      </c>
      <c r="B40" s="9">
        <v>2432</v>
      </c>
      <c r="C40" s="37" t="s">
        <v>108</v>
      </c>
      <c r="D40" s="9" t="s">
        <v>20</v>
      </c>
      <c r="E40" s="29" t="s">
        <v>132</v>
      </c>
      <c r="F40" s="9">
        <v>96</v>
      </c>
      <c r="G40" s="9">
        <v>8</v>
      </c>
      <c r="H40" s="9" t="s">
        <v>2</v>
      </c>
      <c r="I40" s="18"/>
      <c r="J40" s="11">
        <v>6</v>
      </c>
      <c r="K40" s="24">
        <f t="shared" si="1"/>
        <v>0</v>
      </c>
      <c r="L40" s="23">
        <v>0.23</v>
      </c>
      <c r="M40" s="18">
        <f t="shared" si="2"/>
        <v>0</v>
      </c>
      <c r="N40" s="18">
        <f t="shared" si="0"/>
        <v>0</v>
      </c>
      <c r="O40" s="18"/>
    </row>
    <row r="41" spans="1:15" ht="25.5">
      <c r="A41" s="11">
        <v>33</v>
      </c>
      <c r="B41" s="9">
        <v>2433</v>
      </c>
      <c r="C41" s="37" t="s">
        <v>109</v>
      </c>
      <c r="D41" s="9" t="s">
        <v>21</v>
      </c>
      <c r="E41" s="29" t="s">
        <v>136</v>
      </c>
      <c r="F41" s="9">
        <v>120</v>
      </c>
      <c r="G41" s="9">
        <v>24</v>
      </c>
      <c r="H41" s="9" t="s">
        <v>9</v>
      </c>
      <c r="I41" s="18"/>
      <c r="J41" s="11">
        <v>6</v>
      </c>
      <c r="K41" s="24">
        <f t="shared" si="1"/>
        <v>0</v>
      </c>
      <c r="L41" s="23">
        <v>0.23</v>
      </c>
      <c r="M41" s="18">
        <f t="shared" si="2"/>
        <v>0</v>
      </c>
      <c r="N41" s="18">
        <f aca="true" t="shared" si="3" ref="N41:N58">(I41*J41)*1.23</f>
        <v>0</v>
      </c>
      <c r="O41" s="18"/>
    </row>
    <row r="42" spans="1:15" ht="25.5">
      <c r="A42" s="11">
        <v>34</v>
      </c>
      <c r="B42" s="9">
        <v>2434</v>
      </c>
      <c r="C42" s="37" t="s">
        <v>110</v>
      </c>
      <c r="D42" s="9" t="s">
        <v>120</v>
      </c>
      <c r="E42" s="29" t="s">
        <v>132</v>
      </c>
      <c r="F42" s="9">
        <v>72</v>
      </c>
      <c r="G42" s="9">
        <v>20</v>
      </c>
      <c r="H42" s="9" t="s">
        <v>2</v>
      </c>
      <c r="I42" s="18"/>
      <c r="J42" s="11">
        <v>6</v>
      </c>
      <c r="K42" s="24">
        <f t="shared" si="1"/>
        <v>0</v>
      </c>
      <c r="L42" s="23">
        <v>0.23</v>
      </c>
      <c r="M42" s="18">
        <f t="shared" si="2"/>
        <v>0</v>
      </c>
      <c r="N42" s="18">
        <f t="shared" si="3"/>
        <v>0</v>
      </c>
      <c r="O42" s="18"/>
    </row>
    <row r="43" spans="1:15" ht="25.5">
      <c r="A43" s="11">
        <v>35</v>
      </c>
      <c r="B43" s="9">
        <v>2435</v>
      </c>
      <c r="C43" s="37" t="s">
        <v>111</v>
      </c>
      <c r="D43" s="9" t="s">
        <v>121</v>
      </c>
      <c r="E43" s="29" t="s">
        <v>63</v>
      </c>
      <c r="F43" s="9" t="s">
        <v>18</v>
      </c>
      <c r="G43" s="9">
        <v>64</v>
      </c>
      <c r="H43" s="9" t="s">
        <v>2</v>
      </c>
      <c r="I43" s="18"/>
      <c r="J43" s="11">
        <v>6</v>
      </c>
      <c r="K43" s="24">
        <f t="shared" si="1"/>
        <v>0</v>
      </c>
      <c r="L43" s="23">
        <v>0.23</v>
      </c>
      <c r="M43" s="18">
        <f t="shared" si="2"/>
        <v>0</v>
      </c>
      <c r="N43" s="18">
        <f t="shared" si="3"/>
        <v>0</v>
      </c>
      <c r="O43" s="18"/>
    </row>
    <row r="44" spans="1:15" ht="25.5">
      <c r="A44" s="11">
        <v>36</v>
      </c>
      <c r="B44" s="9">
        <v>2436</v>
      </c>
      <c r="C44" s="37" t="s">
        <v>112</v>
      </c>
      <c r="D44" s="9" t="s">
        <v>22</v>
      </c>
      <c r="E44" s="29" t="s">
        <v>119</v>
      </c>
      <c r="F44" s="9">
        <v>96</v>
      </c>
      <c r="G44" s="9">
        <v>16</v>
      </c>
      <c r="H44" s="9" t="s">
        <v>9</v>
      </c>
      <c r="I44" s="18"/>
      <c r="J44" s="11">
        <v>6</v>
      </c>
      <c r="K44" s="24">
        <f t="shared" si="1"/>
        <v>0</v>
      </c>
      <c r="L44" s="23">
        <v>0.23</v>
      </c>
      <c r="M44" s="18">
        <f t="shared" si="2"/>
        <v>0</v>
      </c>
      <c r="N44" s="18">
        <f t="shared" si="3"/>
        <v>0</v>
      </c>
      <c r="O44" s="18"/>
    </row>
    <row r="45" spans="1:15" ht="25.5">
      <c r="A45" s="11">
        <v>37</v>
      </c>
      <c r="B45" s="9">
        <v>2471</v>
      </c>
      <c r="C45" s="37" t="s">
        <v>113</v>
      </c>
      <c r="D45" s="9" t="s">
        <v>126</v>
      </c>
      <c r="E45" s="29" t="s">
        <v>137</v>
      </c>
      <c r="F45" s="9">
        <v>103</v>
      </c>
      <c r="G45" s="9">
        <v>21</v>
      </c>
      <c r="H45" s="9" t="s">
        <v>2</v>
      </c>
      <c r="I45" s="18"/>
      <c r="J45" s="11">
        <v>6</v>
      </c>
      <c r="K45" s="24">
        <f t="shared" si="1"/>
        <v>0</v>
      </c>
      <c r="L45" s="23">
        <v>0.23</v>
      </c>
      <c r="M45" s="18">
        <f t="shared" si="2"/>
        <v>0</v>
      </c>
      <c r="N45" s="18">
        <f t="shared" si="3"/>
        <v>0</v>
      </c>
      <c r="O45" s="18"/>
    </row>
    <row r="46" spans="1:15" ht="39" customHeight="1">
      <c r="A46" s="11">
        <v>38</v>
      </c>
      <c r="B46" s="9">
        <v>2472</v>
      </c>
      <c r="C46" s="37" t="s">
        <v>142</v>
      </c>
      <c r="D46" s="46" t="s">
        <v>145</v>
      </c>
      <c r="E46" s="29"/>
      <c r="F46" s="9">
        <v>120</v>
      </c>
      <c r="G46" s="9">
        <v>16</v>
      </c>
      <c r="H46" s="9" t="s">
        <v>2</v>
      </c>
      <c r="I46" s="18"/>
      <c r="J46" s="11">
        <v>6</v>
      </c>
      <c r="K46" s="24">
        <f>I46*J46</f>
        <v>0</v>
      </c>
      <c r="L46" s="23">
        <v>0.23</v>
      </c>
      <c r="M46" s="18">
        <f>ROUND(K46*L46,2)</f>
        <v>0</v>
      </c>
      <c r="N46" s="18">
        <f t="shared" si="3"/>
        <v>0</v>
      </c>
      <c r="O46" s="40" t="s">
        <v>144</v>
      </c>
    </row>
    <row r="47" spans="1:15" ht="26.25" customHeight="1">
      <c r="A47" s="11">
        <v>39</v>
      </c>
      <c r="B47" s="9">
        <v>331010</v>
      </c>
      <c r="C47" s="38" t="s">
        <v>114</v>
      </c>
      <c r="D47" s="27" t="s">
        <v>71</v>
      </c>
      <c r="E47" s="29" t="s">
        <v>68</v>
      </c>
      <c r="F47" s="11">
        <v>12</v>
      </c>
      <c r="G47" s="11">
        <v>0</v>
      </c>
      <c r="H47" s="9" t="s">
        <v>2</v>
      </c>
      <c r="I47" s="18"/>
      <c r="J47" s="11">
        <v>6</v>
      </c>
      <c r="K47" s="24">
        <f>I47*J47</f>
        <v>0</v>
      </c>
      <c r="L47" s="23">
        <v>0.23</v>
      </c>
      <c r="M47" s="18">
        <f>ROUND(K47*L47,2)</f>
        <v>0</v>
      </c>
      <c r="N47" s="18">
        <f t="shared" si="3"/>
        <v>0</v>
      </c>
      <c r="O47" s="18"/>
    </row>
    <row r="48" spans="1:15" ht="25.5">
      <c r="A48" s="11">
        <v>40</v>
      </c>
      <c r="B48" s="9">
        <v>332000</v>
      </c>
      <c r="C48" s="36" t="s">
        <v>115</v>
      </c>
      <c r="D48" s="9" t="s">
        <v>36</v>
      </c>
      <c r="E48" s="31" t="s">
        <v>63</v>
      </c>
      <c r="F48" s="11">
        <v>16</v>
      </c>
      <c r="G48" s="11">
        <v>160</v>
      </c>
      <c r="H48" s="9" t="s">
        <v>9</v>
      </c>
      <c r="I48" s="26"/>
      <c r="J48" s="11">
        <v>6</v>
      </c>
      <c r="K48" s="24">
        <f t="shared" si="1"/>
        <v>0</v>
      </c>
      <c r="L48" s="23">
        <v>0.23</v>
      </c>
      <c r="M48" s="18">
        <f t="shared" si="2"/>
        <v>0</v>
      </c>
      <c r="N48" s="18">
        <f t="shared" si="3"/>
        <v>0</v>
      </c>
      <c r="O48" s="18"/>
    </row>
    <row r="49" spans="1:15" ht="25.5">
      <c r="A49" s="11">
        <v>41</v>
      </c>
      <c r="B49" s="9">
        <v>332010</v>
      </c>
      <c r="C49" s="38" t="s">
        <v>116</v>
      </c>
      <c r="D49" s="9" t="s">
        <v>36</v>
      </c>
      <c r="E49" s="31" t="s">
        <v>63</v>
      </c>
      <c r="F49" s="11">
        <v>48</v>
      </c>
      <c r="G49" s="11">
        <v>48</v>
      </c>
      <c r="H49" s="9" t="s">
        <v>2</v>
      </c>
      <c r="I49" s="18"/>
      <c r="J49" s="11">
        <v>6</v>
      </c>
      <c r="K49" s="24">
        <f t="shared" si="1"/>
        <v>0</v>
      </c>
      <c r="L49" s="23">
        <v>0.23</v>
      </c>
      <c r="M49" s="18">
        <f t="shared" si="2"/>
        <v>0</v>
      </c>
      <c r="N49" s="18">
        <f t="shared" si="3"/>
        <v>0</v>
      </c>
      <c r="O49" s="18"/>
    </row>
    <row r="50" spans="1:15" ht="25.5">
      <c r="A50" s="11">
        <v>42</v>
      </c>
      <c r="B50" s="9">
        <v>332030</v>
      </c>
      <c r="C50" s="38" t="s">
        <v>117</v>
      </c>
      <c r="D50" s="27" t="s">
        <v>38</v>
      </c>
      <c r="E50" s="31" t="s">
        <v>67</v>
      </c>
      <c r="F50" s="11">
        <v>8</v>
      </c>
      <c r="G50" s="11">
        <v>0</v>
      </c>
      <c r="H50" s="9" t="s">
        <v>2</v>
      </c>
      <c r="I50" s="18"/>
      <c r="J50" s="11">
        <v>6</v>
      </c>
      <c r="K50" s="24">
        <f t="shared" si="1"/>
        <v>0</v>
      </c>
      <c r="L50" s="23">
        <v>0.23</v>
      </c>
      <c r="M50" s="18">
        <f t="shared" si="2"/>
        <v>0</v>
      </c>
      <c r="N50" s="18">
        <f t="shared" si="3"/>
        <v>0</v>
      </c>
      <c r="O50" s="18"/>
    </row>
    <row r="51" spans="1:15" ht="30" customHeight="1">
      <c r="A51" s="11">
        <v>43</v>
      </c>
      <c r="B51" s="9">
        <v>333000</v>
      </c>
      <c r="C51" s="36" t="s">
        <v>118</v>
      </c>
      <c r="D51" s="11" t="s">
        <v>37</v>
      </c>
      <c r="E51" s="31" t="s">
        <v>66</v>
      </c>
      <c r="F51" s="11">
        <v>56</v>
      </c>
      <c r="G51" s="11">
        <v>1</v>
      </c>
      <c r="H51" s="9" t="s">
        <v>9</v>
      </c>
      <c r="I51" s="18"/>
      <c r="J51" s="11">
        <v>6</v>
      </c>
      <c r="K51" s="24">
        <f>I51*J51</f>
        <v>0</v>
      </c>
      <c r="L51" s="23">
        <v>0.23</v>
      </c>
      <c r="M51" s="18">
        <f>ROUND(K51*L51,2)</f>
        <v>0</v>
      </c>
      <c r="N51" s="18">
        <f t="shared" si="3"/>
        <v>0</v>
      </c>
      <c r="O51" s="18"/>
    </row>
    <row r="52" spans="1:15" ht="30.75" customHeight="1">
      <c r="A52" s="11">
        <v>44</v>
      </c>
      <c r="B52" s="9">
        <v>335000</v>
      </c>
      <c r="C52" s="36" t="s">
        <v>78</v>
      </c>
      <c r="D52" s="9" t="s">
        <v>126</v>
      </c>
      <c r="E52" s="31" t="s">
        <v>63</v>
      </c>
      <c r="F52" s="10">
        <v>4</v>
      </c>
      <c r="G52" s="10">
        <v>110</v>
      </c>
      <c r="H52" s="9" t="s">
        <v>9</v>
      </c>
      <c r="I52" s="18"/>
      <c r="J52" s="11">
        <v>6</v>
      </c>
      <c r="K52" s="24">
        <f>I52*J52</f>
        <v>0</v>
      </c>
      <c r="L52" s="23">
        <v>0.23</v>
      </c>
      <c r="M52" s="18">
        <f>ROUND(K52*L52,2)</f>
        <v>0</v>
      </c>
      <c r="N52" s="18">
        <f t="shared" si="3"/>
        <v>0</v>
      </c>
      <c r="O52" s="18"/>
    </row>
    <row r="53" spans="1:15" ht="30.75" customHeight="1">
      <c r="A53" s="11">
        <v>45</v>
      </c>
      <c r="B53" s="9">
        <v>335010</v>
      </c>
      <c r="C53" s="38" t="s">
        <v>77</v>
      </c>
      <c r="D53" s="9" t="s">
        <v>40</v>
      </c>
      <c r="E53" s="31" t="s">
        <v>68</v>
      </c>
      <c r="F53" s="11">
        <v>32</v>
      </c>
      <c r="G53" s="11">
        <v>0</v>
      </c>
      <c r="H53" s="9" t="s">
        <v>2</v>
      </c>
      <c r="I53" s="18"/>
      <c r="J53" s="11">
        <v>6</v>
      </c>
      <c r="K53" s="24">
        <f>I53*J53</f>
        <v>0</v>
      </c>
      <c r="L53" s="23">
        <v>0.23</v>
      </c>
      <c r="M53" s="18">
        <f>ROUND(K53*L53,2)</f>
        <v>0</v>
      </c>
      <c r="N53" s="18">
        <f t="shared" si="3"/>
        <v>0</v>
      </c>
      <c r="O53" s="18"/>
    </row>
    <row r="54" spans="1:15" ht="29.25" customHeight="1">
      <c r="A54" s="11">
        <v>46</v>
      </c>
      <c r="B54" s="9">
        <v>335020</v>
      </c>
      <c r="C54" s="38" t="s">
        <v>76</v>
      </c>
      <c r="D54" s="9" t="s">
        <v>39</v>
      </c>
      <c r="E54" s="31" t="s">
        <v>67</v>
      </c>
      <c r="F54" s="11">
        <v>12</v>
      </c>
      <c r="G54" s="11">
        <v>0</v>
      </c>
      <c r="H54" s="9" t="s">
        <v>2</v>
      </c>
      <c r="I54" s="18"/>
      <c r="J54" s="11">
        <v>6</v>
      </c>
      <c r="K54" s="24">
        <f t="shared" si="1"/>
        <v>0</v>
      </c>
      <c r="L54" s="23">
        <v>0.23</v>
      </c>
      <c r="M54" s="18">
        <f t="shared" si="2"/>
        <v>0</v>
      </c>
      <c r="N54" s="18">
        <f t="shared" si="3"/>
        <v>0</v>
      </c>
      <c r="O54" s="18"/>
    </row>
    <row r="55" spans="1:15" ht="29.25" customHeight="1">
      <c r="A55" s="11">
        <v>47</v>
      </c>
      <c r="B55" s="9">
        <v>338000</v>
      </c>
      <c r="C55" s="38" t="s">
        <v>127</v>
      </c>
      <c r="D55" s="9" t="s">
        <v>126</v>
      </c>
      <c r="E55" s="29" t="s">
        <v>128</v>
      </c>
      <c r="F55" s="11"/>
      <c r="G55" s="11"/>
      <c r="H55" s="9" t="s">
        <v>2</v>
      </c>
      <c r="I55" s="18"/>
      <c r="J55" s="11">
        <v>6</v>
      </c>
      <c r="K55" s="24">
        <f>I55*J55</f>
        <v>0</v>
      </c>
      <c r="L55" s="23">
        <v>0.23</v>
      </c>
      <c r="M55" s="18">
        <f>ROUND(K55*L55,2)</f>
        <v>0</v>
      </c>
      <c r="N55" s="18">
        <f t="shared" si="3"/>
        <v>0</v>
      </c>
      <c r="O55" s="18"/>
    </row>
    <row r="56" spans="1:15" ht="27" customHeight="1">
      <c r="A56" s="11">
        <v>48</v>
      </c>
      <c r="B56" s="9">
        <v>338000</v>
      </c>
      <c r="C56" s="36" t="s">
        <v>75</v>
      </c>
      <c r="D56" s="9" t="s">
        <v>36</v>
      </c>
      <c r="E56" s="29" t="s">
        <v>138</v>
      </c>
      <c r="F56" s="11">
        <v>16</v>
      </c>
      <c r="G56" s="11">
        <v>64</v>
      </c>
      <c r="H56" s="9" t="s">
        <v>9</v>
      </c>
      <c r="I56" s="18"/>
      <c r="J56" s="11">
        <v>6</v>
      </c>
      <c r="K56" s="24">
        <f>I56*J56</f>
        <v>0</v>
      </c>
      <c r="L56" s="23">
        <v>0.45</v>
      </c>
      <c r="M56" s="18">
        <f>ROUND(K56*L56,2)</f>
        <v>0</v>
      </c>
      <c r="N56" s="18">
        <f t="shared" si="3"/>
        <v>0</v>
      </c>
      <c r="O56" s="18"/>
    </row>
    <row r="57" spans="1:15" ht="27" customHeight="1">
      <c r="A57" s="11">
        <v>49</v>
      </c>
      <c r="B57" s="9">
        <v>338000</v>
      </c>
      <c r="C57" s="36" t="s">
        <v>74</v>
      </c>
      <c r="D57" s="9" t="s">
        <v>70</v>
      </c>
      <c r="E57" s="29" t="s">
        <v>138</v>
      </c>
      <c r="F57" s="9">
        <v>80</v>
      </c>
      <c r="G57" s="9">
        <v>16</v>
      </c>
      <c r="H57" s="9" t="s">
        <v>2</v>
      </c>
      <c r="I57" s="18"/>
      <c r="J57" s="11">
        <v>6</v>
      </c>
      <c r="K57" s="24">
        <f>I57*J57</f>
        <v>0</v>
      </c>
      <c r="L57" s="23">
        <v>0.23</v>
      </c>
      <c r="M57" s="18">
        <f>ROUND(K57*L57,2)</f>
        <v>0</v>
      </c>
      <c r="N57" s="18">
        <f t="shared" si="3"/>
        <v>0</v>
      </c>
      <c r="O57" s="18"/>
    </row>
    <row r="58" spans="1:15" ht="30" customHeight="1">
      <c r="A58" s="11">
        <v>50</v>
      </c>
      <c r="B58" s="9">
        <v>338000</v>
      </c>
      <c r="C58" s="36" t="s">
        <v>73</v>
      </c>
      <c r="D58" s="9" t="s">
        <v>126</v>
      </c>
      <c r="E58" s="29" t="s">
        <v>139</v>
      </c>
      <c r="F58" s="9">
        <v>0</v>
      </c>
      <c r="G58" s="9">
        <v>427</v>
      </c>
      <c r="H58" s="9" t="s">
        <v>9</v>
      </c>
      <c r="I58" s="18"/>
      <c r="J58" s="11">
        <v>6</v>
      </c>
      <c r="K58" s="24">
        <f>I58*J58</f>
        <v>0</v>
      </c>
      <c r="L58" s="23">
        <v>0.23</v>
      </c>
      <c r="M58" s="18">
        <f>ROUND(K58*L58,2)</f>
        <v>0</v>
      </c>
      <c r="N58" s="18">
        <f t="shared" si="3"/>
        <v>0</v>
      </c>
      <c r="O58" s="18"/>
    </row>
    <row r="59" spans="1:15" ht="30.75" customHeight="1">
      <c r="A59" s="1"/>
      <c r="B59" s="48" t="s">
        <v>33</v>
      </c>
      <c r="C59" s="48"/>
      <c r="D59" s="48"/>
      <c r="E59" s="48"/>
      <c r="F59" s="48"/>
      <c r="G59" s="48"/>
      <c r="H59" s="48"/>
      <c r="I59" s="48"/>
      <c r="J59" s="48"/>
      <c r="K59" s="20">
        <f>SUM(K9:K54)</f>
        <v>0</v>
      </c>
      <c r="L59" s="23">
        <v>0.23</v>
      </c>
      <c r="M59" s="20">
        <f>SUM(M9:M54)</f>
        <v>0</v>
      </c>
      <c r="N59" s="20">
        <f>SUM(N9:N54)</f>
        <v>0</v>
      </c>
      <c r="O59" s="41"/>
    </row>
    <row r="64" spans="3:8" ht="15.75">
      <c r="C64" s="34" t="s">
        <v>72</v>
      </c>
      <c r="G64" s="50" t="s">
        <v>42</v>
      </c>
      <c r="H64" s="50"/>
    </row>
    <row r="65" ht="15.75">
      <c r="H65" s="5" t="s">
        <v>31</v>
      </c>
    </row>
  </sheetData>
  <sheetProtection selectLockedCells="1" selectUnlockedCells="1"/>
  <mergeCells count="6">
    <mergeCell ref="B59:J59"/>
    <mergeCell ref="I2:N2"/>
    <mergeCell ref="G64:H64"/>
    <mergeCell ref="A6:B6"/>
    <mergeCell ref="D3:K3"/>
    <mergeCell ref="A5:C5"/>
  </mergeCells>
  <printOptions/>
  <pageMargins left="0.7480314960629921" right="0.35433070866141736" top="0.35433070866141736" bottom="0.984251968503937" header="0.5118110236220472" footer="0.5118110236220472"/>
  <pageSetup fitToHeight="0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pawlowskaiw</dc:creator>
  <cp:keywords/>
  <dc:description/>
  <cp:lastModifiedBy>Rudzka Beata 2</cp:lastModifiedBy>
  <cp:lastPrinted>2018-12-11T09:53:11Z</cp:lastPrinted>
  <dcterms:created xsi:type="dcterms:W3CDTF">2015-07-15T13:36:52Z</dcterms:created>
  <dcterms:modified xsi:type="dcterms:W3CDTF">2018-12-11T09:53:12Z</dcterms:modified>
  <cp:category/>
  <cp:version/>
  <cp:contentType/>
  <cp:contentStatus/>
</cp:coreProperties>
</file>