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'Arkusz1'!$A$1:$AU$34</definedName>
  </definedNames>
  <calcPr fullCalcOnLoad="1"/>
</workbook>
</file>

<file path=xl/sharedStrings.xml><?xml version="1.0" encoding="utf-8"?>
<sst xmlns="http://schemas.openxmlformats.org/spreadsheetml/2006/main" count="117" uniqueCount="85">
  <si>
    <t>Izba Skarbowa w Katowicach</t>
  </si>
  <si>
    <t>Urząd Skarbowy w Bytomiu</t>
  </si>
  <si>
    <t>Urząd Skarbowy w Czechowicach-Dziedzicach</t>
  </si>
  <si>
    <t>Pierwszy Urząd Skarbowy w Gliwicach</t>
  </si>
  <si>
    <t>Drugi Urząd Skarbowy w Gliwicach</t>
  </si>
  <si>
    <t>Pierwszy Urząd Skarbowy w Katowicach</t>
  </si>
  <si>
    <t>Urząd Skarbowy w Kłobucku</t>
  </si>
  <si>
    <t>Urząd Skarbowy w Lublińcu</t>
  </si>
  <si>
    <t>Urząd Skarbowy w Mysłowicach</t>
  </si>
  <si>
    <t>Urząd Skarbowy w Myszkowie</t>
  </si>
  <si>
    <t>Urząd Skarbowy w Piekarach Śląskich</t>
  </si>
  <si>
    <t>Urząd Skarbowy w Pszczynie</t>
  </si>
  <si>
    <t>Urząd Skarbowy w Tarnowskich Górach</t>
  </si>
  <si>
    <t>Urząd Skarbowy w Zawierciu</t>
  </si>
  <si>
    <t>Urząd Skarbowy w Żorach</t>
  </si>
  <si>
    <t>Śląski Urząd Celno -Skarbowy w Katowicach</t>
  </si>
  <si>
    <t xml:space="preserve">Część </t>
  </si>
  <si>
    <t>Nazwa jednostki organizacyjnej</t>
  </si>
  <si>
    <t xml:space="preserve">Adres jednostki organizacyjnej </t>
  </si>
  <si>
    <t>1.</t>
  </si>
  <si>
    <t>Drugi Urząd Skarbowy w Katowicach Izba Administracji Skarbowej w Katowicach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</si>
  <si>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</si>
  <si>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</si>
  <si>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</si>
  <si>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</si>
  <si>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</si>
  <si>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</si>
  <si>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</si>
  <si>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</si>
  <si>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</si>
  <si>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</si>
  <si>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</si>
  <si>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</si>
  <si>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ul. Adama Mickiewicza 4,
41-400 Mysłowice</t>
  </si>
  <si>
    <t>ul. Pułaskiego 68,
42-300 Myszków</t>
  </si>
  <si>
    <t>ul. Opolska 23, 42-600 Tarnowskie Góry</t>
  </si>
  <si>
    <t>ul. Ignacego Paderewskiego 7 b
42-700 Lubliniec</t>
  </si>
  <si>
    <t>VAT</t>
  </si>
  <si>
    <t>a</t>
  </si>
  <si>
    <t>b</t>
  </si>
  <si>
    <t>c</t>
  </si>
  <si>
    <t>d</t>
  </si>
  <si>
    <t>e</t>
  </si>
  <si>
    <t>f</t>
  </si>
  <si>
    <t>g</t>
  </si>
  <si>
    <t>h</t>
  </si>
  <si>
    <t>m [ suma l ]</t>
  </si>
  <si>
    <t>j [ g + i ]</t>
  </si>
  <si>
    <t>i [ g x h ]</t>
  </si>
  <si>
    <t>Wartość zamówienia dla danej części</t>
  </si>
  <si>
    <t>Formularz cenowy</t>
  </si>
  <si>
    <t>ul. Żwirki i Wigury 17, 
40-063 Katowice</t>
  </si>
  <si>
    <t>ul. Paderewskiego 32 b, 
40-282 Katowice</t>
  </si>
  <si>
    <t>ul. Słoneczna 34, 
40-136 Katowice</t>
  </si>
  <si>
    <t>ul. Damrota 25, 
40-022 Katowice</t>
  </si>
  <si>
    <t>ul. Wrocławska 92, 
41-902 Bytom</t>
  </si>
  <si>
    <t>ul. Nad Białką 1A, 
43-502 Czechowice-Dziedzice</t>
  </si>
  <si>
    <t>ul. Góry Chełmskiej 15, 
44-100 Gliwice</t>
  </si>
  <si>
    <t>ul. Młodego Hutnika 2, 
44-100 Gliwice</t>
  </si>
  <si>
    <t>Rynek im. Jana Pawła II Nr 13, 42-100 Kłobuck</t>
  </si>
  <si>
    <t>ul. Bytomska 92, 
41-940 Piekary Śląskie</t>
  </si>
  <si>
    <t>ul. Leśna 8, 
42-400 Zawiercie</t>
  </si>
  <si>
    <t>ul. Wodzisławska 1, 
44-240 Żory</t>
  </si>
  <si>
    <t>ul. 3 Maja 4,
43-200 Pszczyna</t>
  </si>
  <si>
    <t>ZKP - 38/2018</t>
  </si>
  <si>
    <t>Załącznik nr 4 do SIWZ</t>
  </si>
  <si>
    <t>szkło</t>
  </si>
  <si>
    <t>metale 
i tworzywa sztuczne</t>
  </si>
  <si>
    <t>odpady ulegające biodegradacji</t>
  </si>
  <si>
    <t>odpady pozostałe 
z selekcji</t>
  </si>
  <si>
    <t>odpady zielone</t>
  </si>
  <si>
    <t>-</t>
  </si>
  <si>
    <t>120 (pojemnik własność US)</t>
  </si>
  <si>
    <t xml:space="preserve">Liczba wywozów w czasie trwania umowy </t>
  </si>
  <si>
    <t>1100 (pojemnik własność US)</t>
  </si>
  <si>
    <t xml:space="preserve">Liczba pojemników/worków dla poszczególnej frakcji odpadu </t>
  </si>
  <si>
    <t xml:space="preserve">Pojemność pojemnika/worka dla poszczególnej frakcji odpadu </t>
  </si>
  <si>
    <t xml:space="preserve">Koszt jednego wywozu 1 pojemnika/worka netto </t>
  </si>
  <si>
    <t>Kwota vat wywozu jednego pojemnika/worka</t>
  </si>
  <si>
    <t xml:space="preserve">Koszt wywozu 1 pojemnika/worka brutto </t>
  </si>
  <si>
    <t>Koszt wywozu poszczególnej frakcji odpadu w czasie trwania umowy brutto</t>
  </si>
  <si>
    <t>l [suma k]</t>
  </si>
  <si>
    <t>Razem dla poszczeólnej jednostki</t>
  </si>
  <si>
    <t>worki na odpady zielone - 120 litrów</t>
  </si>
  <si>
    <t>k [ e x f x j ]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</si>
</sst>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4" fontId="1" fillId="0" borderId="17" xfId="0" applyNumberFormat="1" applyFont="1" applyBorder="1" applyAlignment="1">
      <alignment horizontal="center" vertical="center"/>
    </xf>
    <xf numFmtId="44" fontId="1" fillId="0" borderId="26" xfId="0" applyNumberFormat="1" applyFont="1" applyBorder="1" applyAlignment="1">
      <alignment horizontal="center" vertical="center"/>
    </xf>
    <xf numFmtId="44" fontId="1" fillId="0" borderId="28" xfId="0" applyNumberFormat="1" applyFont="1" applyBorder="1" applyAlignment="1">
      <alignment horizontal="center" vertical="center"/>
    </xf>
    <xf numFmtId="44" fontId="1" fillId="0" borderId="15" xfId="0" applyNumberFormat="1" applyFont="1" applyBorder="1" applyAlignment="1">
      <alignment horizontal="center" vertical="center"/>
    </xf>
    <xf numFmtId="44" fontId="1" fillId="0" borderId="30" xfId="0" applyNumberFormat="1" applyFont="1" applyBorder="1" applyAlignment="1">
      <alignment horizontal="center" vertical="center"/>
    </xf>
    <xf numFmtId="44" fontId="1" fillId="0" borderId="16" xfId="0" applyNumberFormat="1" applyFont="1" applyBorder="1" applyAlignment="1">
      <alignment horizontal="center" vertical="center"/>
    </xf>
    <xf numFmtId="44" fontId="1" fillId="0" borderId="32" xfId="0" applyNumberFormat="1" applyFont="1" applyBorder="1" applyAlignment="1">
      <alignment horizontal="center" vertical="center"/>
    </xf>
    <xf numFmtId="44" fontId="1" fillId="0" borderId="18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/>
    </xf>
    <xf numFmtId="168" fontId="1" fillId="0" borderId="28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1" fillId="0" borderId="29" xfId="0" applyNumberFormat="1" applyFont="1" applyBorder="1" applyAlignment="1">
      <alignment horizontal="center" vertical="center"/>
    </xf>
    <xf numFmtId="168" fontId="1" fillId="0" borderId="45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168" fontId="1" fillId="0" borderId="21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horizontal="center" vertical="center"/>
    </xf>
    <xf numFmtId="168" fontId="1" fillId="0" borderId="47" xfId="0" applyNumberFormat="1" applyFont="1" applyBorder="1" applyAlignment="1">
      <alignment horizontal="center" vertical="center"/>
    </xf>
    <xf numFmtId="168" fontId="1" fillId="0" borderId="48" xfId="0" applyNumberFormat="1" applyFont="1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 vertical="center"/>
    </xf>
    <xf numFmtId="168" fontId="1" fillId="0" borderId="30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168" fontId="1" fillId="0" borderId="31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23" xfId="0" applyNumberFormat="1" applyFont="1" applyBorder="1" applyAlignment="1">
      <alignment horizontal="center" vertical="center"/>
    </xf>
    <xf numFmtId="168" fontId="1" fillId="0" borderId="22" xfId="0" applyNumberFormat="1" applyFont="1" applyBorder="1" applyAlignment="1">
      <alignment horizontal="center" vertical="center"/>
    </xf>
    <xf numFmtId="168" fontId="1" fillId="0" borderId="49" xfId="0" applyNumberFormat="1" applyFont="1" applyBorder="1" applyAlignment="1">
      <alignment horizontal="center" vertical="center"/>
    </xf>
    <xf numFmtId="168" fontId="1" fillId="0" borderId="36" xfId="0" applyNumberFormat="1" applyFont="1" applyBorder="1" applyAlignment="1">
      <alignment horizontal="center" vertical="center"/>
    </xf>
    <xf numFmtId="168" fontId="1" fillId="0" borderId="20" xfId="0" applyNumberFormat="1" applyFont="1" applyBorder="1" applyAlignment="1">
      <alignment horizontal="center" vertical="center"/>
    </xf>
    <xf numFmtId="168" fontId="1" fillId="0" borderId="37" xfId="0" applyNumberFormat="1" applyFont="1" applyBorder="1" applyAlignment="1">
      <alignment horizontal="center" vertical="center"/>
    </xf>
    <xf numFmtId="168" fontId="1" fillId="0" borderId="34" xfId="0" applyNumberFormat="1" applyFont="1" applyBorder="1" applyAlignment="1">
      <alignment horizontal="center" vertical="center"/>
    </xf>
    <xf numFmtId="168" fontId="1" fillId="0" borderId="35" xfId="0" applyNumberFormat="1" applyFont="1" applyBorder="1" applyAlignment="1">
      <alignment horizontal="center" vertical="center"/>
    </xf>
    <xf numFmtId="168" fontId="1" fillId="0" borderId="50" xfId="0" applyNumberFormat="1" applyFont="1" applyBorder="1" applyAlignment="1">
      <alignment horizontal="center" vertical="center"/>
    </xf>
    <xf numFmtId="168" fontId="1" fillId="0" borderId="51" xfId="0" applyNumberFormat="1" applyFont="1" applyBorder="1" applyAlignment="1">
      <alignment horizontal="center" vertical="center"/>
    </xf>
    <xf numFmtId="168" fontId="1" fillId="0" borderId="52" xfId="0" applyNumberFormat="1" applyFont="1" applyBorder="1" applyAlignment="1">
      <alignment horizontal="center" vertical="center"/>
    </xf>
    <xf numFmtId="9" fontId="1" fillId="0" borderId="53" xfId="0" applyNumberFormat="1" applyFont="1" applyBorder="1" applyAlignment="1">
      <alignment horizontal="center" vertical="center"/>
    </xf>
    <xf numFmtId="9" fontId="1" fillId="0" borderId="54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44" fontId="1" fillId="0" borderId="31" xfId="0" applyNumberFormat="1" applyFont="1" applyBorder="1" applyAlignment="1">
      <alignment horizontal="center" vertical="center"/>
    </xf>
    <xf numFmtId="44" fontId="1" fillId="0" borderId="33" xfId="0" applyNumberFormat="1" applyFont="1" applyBorder="1" applyAlignment="1">
      <alignment horizontal="center" vertical="center"/>
    </xf>
    <xf numFmtId="44" fontId="1" fillId="0" borderId="34" xfId="0" applyNumberFormat="1" applyFont="1" applyBorder="1" applyAlignment="1">
      <alignment horizontal="center" vertical="center"/>
    </xf>
    <xf numFmtId="44" fontId="1" fillId="0" borderId="35" xfId="0" applyNumberFormat="1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44" fontId="1" fillId="0" borderId="38" xfId="0" applyNumberFormat="1" applyFont="1" applyBorder="1" applyAlignment="1">
      <alignment horizontal="center" vertical="center"/>
    </xf>
    <xf numFmtId="44" fontId="1" fillId="0" borderId="40" xfId="0" applyNumberFormat="1" applyFont="1" applyBorder="1" applyAlignment="1">
      <alignment horizontal="center" vertical="center"/>
    </xf>
    <xf numFmtId="168" fontId="1" fillId="0" borderId="55" xfId="0" applyNumberFormat="1" applyFont="1" applyBorder="1" applyAlignment="1">
      <alignment horizontal="center" vertical="center"/>
    </xf>
    <xf numFmtId="168" fontId="1" fillId="0" borderId="56" xfId="0" applyNumberFormat="1" applyFont="1" applyBorder="1" applyAlignment="1">
      <alignment horizontal="center" vertical="center"/>
    </xf>
    <xf numFmtId="9" fontId="1" fillId="0" borderId="57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9" fontId="1" fillId="0" borderId="59" xfId="0" applyNumberFormat="1" applyFont="1" applyBorder="1" applyAlignment="1">
      <alignment horizontal="center" vertical="center"/>
    </xf>
    <xf numFmtId="44" fontId="1" fillId="0" borderId="39" xfId="0" applyNumberFormat="1" applyFont="1" applyBorder="1" applyAlignment="1">
      <alignment horizontal="center" vertical="center"/>
    </xf>
    <xf numFmtId="9" fontId="1" fillId="0" borderId="60" xfId="0" applyNumberFormat="1" applyFont="1" applyBorder="1" applyAlignment="1">
      <alignment horizontal="center" vertical="center"/>
    </xf>
    <xf numFmtId="168" fontId="1" fillId="0" borderId="58" xfId="0" applyNumberFormat="1" applyFont="1" applyBorder="1" applyAlignment="1">
      <alignment horizontal="center" vertical="center"/>
    </xf>
    <xf numFmtId="168" fontId="1" fillId="0" borderId="60" xfId="0" applyNumberFormat="1" applyFont="1" applyBorder="1" applyAlignment="1">
      <alignment horizontal="center" vertical="center"/>
    </xf>
    <xf numFmtId="168" fontId="1" fillId="0" borderId="61" xfId="0" applyNumberFormat="1" applyFont="1" applyBorder="1" applyAlignment="1">
      <alignment horizontal="center" vertical="center"/>
    </xf>
    <xf numFmtId="168" fontId="1" fillId="0" borderId="59" xfId="0" applyNumberFormat="1" applyFont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 wrapText="1"/>
    </xf>
    <xf numFmtId="168" fontId="1" fillId="0" borderId="38" xfId="0" applyNumberFormat="1" applyFont="1" applyBorder="1" applyAlignment="1">
      <alignment horizontal="center" vertical="center"/>
    </xf>
    <xf numFmtId="168" fontId="1" fillId="0" borderId="39" xfId="0" applyNumberFormat="1" applyFont="1" applyBorder="1" applyAlignment="1">
      <alignment horizontal="center" vertical="center"/>
    </xf>
    <xf numFmtId="168" fontId="1" fillId="0" borderId="40" xfId="0" applyNumberFormat="1" applyFont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1" fillId="0" borderId="62" xfId="0" applyNumberFormat="1" applyFont="1" applyBorder="1" applyAlignment="1">
      <alignment horizontal="center" vertical="center"/>
    </xf>
    <xf numFmtId="168" fontId="1" fillId="0" borderId="63" xfId="0" applyNumberFormat="1" applyFont="1" applyBorder="1" applyAlignment="1">
      <alignment horizontal="center" vertical="center"/>
    </xf>
    <xf numFmtId="168" fontId="1" fillId="0" borderId="43" xfId="0" applyNumberFormat="1" applyFont="1" applyBorder="1" applyAlignment="1">
      <alignment horizontal="center" vertical="center"/>
    </xf>
    <xf numFmtId="168" fontId="1" fillId="0" borderId="44" xfId="0" applyNumberFormat="1" applyFont="1" applyBorder="1" applyAlignment="1">
      <alignment horizontal="center" vertical="center"/>
    </xf>
    <xf numFmtId="168" fontId="1" fillId="0" borderId="32" xfId="0" applyNumberFormat="1" applyFont="1" applyBorder="1" applyAlignment="1">
      <alignment horizontal="center" vertical="center"/>
    </xf>
    <xf numFmtId="168" fontId="1" fillId="0" borderId="18" xfId="0" applyNumberFormat="1" applyFont="1" applyBorder="1" applyAlignment="1">
      <alignment horizontal="center" vertical="center"/>
    </xf>
    <xf numFmtId="168" fontId="1" fillId="0" borderId="33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168" fontId="1" fillId="0" borderId="64" xfId="0" applyNumberFormat="1" applyFont="1" applyBorder="1" applyAlignment="1">
      <alignment horizontal="center" vertical="center"/>
    </xf>
    <xf numFmtId="168" fontId="1" fillId="0" borderId="6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68" fontId="1" fillId="0" borderId="68" xfId="0" applyNumberFormat="1" applyFont="1" applyBorder="1" applyAlignment="1">
      <alignment horizontal="center" vertical="center"/>
    </xf>
    <xf numFmtId="168" fontId="1" fillId="0" borderId="69" xfId="0" applyNumberFormat="1" applyFont="1" applyBorder="1" applyAlignment="1">
      <alignment horizontal="center" vertical="center"/>
    </xf>
    <xf numFmtId="168" fontId="1" fillId="0" borderId="70" xfId="0" applyNumberFormat="1" applyFont="1" applyBorder="1" applyAlignment="1">
      <alignment horizontal="center" vertical="center"/>
    </xf>
    <xf numFmtId="168" fontId="1" fillId="0" borderId="7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7" fillId="35" borderId="66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tabSelected="1" zoomScale="60" zoomScaleNormal="60" zoomScalePageLayoutView="0" workbookViewId="0" topLeftCell="Q12">
      <selection activeCell="AO21" sqref="AO21"/>
    </sheetView>
  </sheetViews>
  <sheetFormatPr defaultColWidth="9.140625" defaultRowHeight="52.5" customHeight="1"/>
  <cols>
    <col min="1" max="1" width="6.8515625" style="1" customWidth="1"/>
    <col min="2" max="2" width="38.140625" style="1" customWidth="1"/>
    <col min="3" max="3" width="31.00390625" style="1" customWidth="1"/>
    <col min="4" max="5" width="12.7109375" style="1" customWidth="1"/>
    <col min="6" max="6" width="15.7109375" style="1" customWidth="1"/>
    <col min="7" max="10" width="12.7109375" style="1" customWidth="1"/>
    <col min="11" max="11" width="15.7109375" style="1" customWidth="1"/>
    <col min="12" max="15" width="12.7109375" style="1" customWidth="1"/>
    <col min="16" max="16" width="15.7109375" style="1" customWidth="1"/>
    <col min="17" max="17" width="12.7109375" style="1" customWidth="1"/>
    <col min="18" max="18" width="11.57421875" style="1" customWidth="1"/>
    <col min="19" max="20" width="12.7109375" style="1" customWidth="1"/>
    <col min="21" max="21" width="15.7109375" style="1" customWidth="1"/>
    <col min="22" max="24" width="12.7109375" style="1" customWidth="1"/>
    <col min="25" max="28" width="15.7109375" style="1" customWidth="1"/>
    <col min="29" max="29" width="15.00390625" style="1" customWidth="1"/>
    <col min="30" max="33" width="15.7109375" style="1" customWidth="1"/>
    <col min="34" max="34" width="14.00390625" style="1" customWidth="1"/>
    <col min="35" max="39" width="15.7109375" style="1" customWidth="1"/>
    <col min="40" max="40" width="18.00390625" style="1" customWidth="1"/>
    <col min="41" max="41" width="28.8515625" style="1" customWidth="1"/>
    <col min="42" max="16384" width="9.140625" style="1" customWidth="1"/>
  </cols>
  <sheetData>
    <row r="1" spans="1:41" ht="52.5" customHeight="1" thickBot="1">
      <c r="A1" s="145" t="s">
        <v>64</v>
      </c>
      <c r="B1" s="146"/>
      <c r="C1" s="166" t="s">
        <v>50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8"/>
      <c r="AN1" s="164" t="s">
        <v>65</v>
      </c>
      <c r="AO1" s="165"/>
    </row>
    <row r="2" spans="1:41" s="4" customFormat="1" ht="52.5" customHeight="1" thickBot="1">
      <c r="A2" s="159" t="s">
        <v>16</v>
      </c>
      <c r="B2" s="159" t="s">
        <v>17</v>
      </c>
      <c r="C2" s="159" t="s">
        <v>18</v>
      </c>
      <c r="D2" s="147" t="s">
        <v>76</v>
      </c>
      <c r="E2" s="148"/>
      <c r="F2" s="148"/>
      <c r="G2" s="148"/>
      <c r="H2" s="149"/>
      <c r="I2" s="153" t="s">
        <v>75</v>
      </c>
      <c r="J2" s="154"/>
      <c r="K2" s="154"/>
      <c r="L2" s="154"/>
      <c r="M2" s="155"/>
      <c r="N2" s="161" t="s">
        <v>73</v>
      </c>
      <c r="O2" s="162"/>
      <c r="P2" s="162"/>
      <c r="Q2" s="162"/>
      <c r="R2" s="163"/>
      <c r="S2" s="148" t="s">
        <v>77</v>
      </c>
      <c r="T2" s="148"/>
      <c r="U2" s="148"/>
      <c r="V2" s="148"/>
      <c r="W2" s="149"/>
      <c r="X2" s="159" t="s">
        <v>37</v>
      </c>
      <c r="Y2" s="147" t="s">
        <v>78</v>
      </c>
      <c r="Z2" s="148"/>
      <c r="AA2" s="148"/>
      <c r="AB2" s="148"/>
      <c r="AC2" s="149"/>
      <c r="AD2" s="147" t="s">
        <v>79</v>
      </c>
      <c r="AE2" s="148"/>
      <c r="AF2" s="148"/>
      <c r="AG2" s="148"/>
      <c r="AH2" s="149"/>
      <c r="AI2" s="147" t="s">
        <v>80</v>
      </c>
      <c r="AJ2" s="148"/>
      <c r="AK2" s="148"/>
      <c r="AL2" s="148"/>
      <c r="AM2" s="149"/>
      <c r="AN2" s="159" t="s">
        <v>82</v>
      </c>
      <c r="AO2" s="159" t="s">
        <v>49</v>
      </c>
    </row>
    <row r="3" spans="1:41" s="75" customFormat="1" ht="52.5" customHeight="1" thickBot="1">
      <c r="A3" s="160"/>
      <c r="B3" s="160"/>
      <c r="C3" s="160"/>
      <c r="D3" s="76" t="s">
        <v>66</v>
      </c>
      <c r="E3" s="77" t="s">
        <v>67</v>
      </c>
      <c r="F3" s="77" t="s">
        <v>68</v>
      </c>
      <c r="G3" s="77" t="s">
        <v>69</v>
      </c>
      <c r="H3" s="78" t="s">
        <v>70</v>
      </c>
      <c r="I3" s="76" t="s">
        <v>66</v>
      </c>
      <c r="J3" s="77" t="s">
        <v>67</v>
      </c>
      <c r="K3" s="77" t="s">
        <v>68</v>
      </c>
      <c r="L3" s="77" t="s">
        <v>69</v>
      </c>
      <c r="M3" s="78" t="s">
        <v>70</v>
      </c>
      <c r="N3" s="76" t="s">
        <v>66</v>
      </c>
      <c r="O3" s="77" t="s">
        <v>67</v>
      </c>
      <c r="P3" s="77" t="s">
        <v>68</v>
      </c>
      <c r="Q3" s="77" t="s">
        <v>69</v>
      </c>
      <c r="R3" s="78" t="s">
        <v>70</v>
      </c>
      <c r="S3" s="76" t="s">
        <v>66</v>
      </c>
      <c r="T3" s="77" t="s">
        <v>67</v>
      </c>
      <c r="U3" s="77" t="s">
        <v>68</v>
      </c>
      <c r="V3" s="77" t="s">
        <v>69</v>
      </c>
      <c r="W3" s="78" t="s">
        <v>70</v>
      </c>
      <c r="X3" s="160"/>
      <c r="Y3" s="76" t="s">
        <v>66</v>
      </c>
      <c r="Z3" s="77" t="s">
        <v>67</v>
      </c>
      <c r="AA3" s="77" t="s">
        <v>68</v>
      </c>
      <c r="AB3" s="77" t="s">
        <v>69</v>
      </c>
      <c r="AC3" s="78" t="s">
        <v>70</v>
      </c>
      <c r="AD3" s="76" t="s">
        <v>66</v>
      </c>
      <c r="AE3" s="77" t="s">
        <v>67</v>
      </c>
      <c r="AF3" s="77" t="s">
        <v>68</v>
      </c>
      <c r="AG3" s="77" t="s">
        <v>69</v>
      </c>
      <c r="AH3" s="78" t="s">
        <v>70</v>
      </c>
      <c r="AI3" s="76" t="s">
        <v>66</v>
      </c>
      <c r="AJ3" s="77" t="s">
        <v>67</v>
      </c>
      <c r="AK3" s="77" t="s">
        <v>68</v>
      </c>
      <c r="AL3" s="77" t="s">
        <v>69</v>
      </c>
      <c r="AM3" s="78" t="s">
        <v>70</v>
      </c>
      <c r="AN3" s="160"/>
      <c r="AO3" s="160"/>
    </row>
    <row r="4" spans="1:41" s="6" customFormat="1" ht="52.5" customHeight="1" thickBot="1">
      <c r="A4" s="107" t="s">
        <v>38</v>
      </c>
      <c r="B4" s="108" t="s">
        <v>39</v>
      </c>
      <c r="C4" s="108" t="s">
        <v>40</v>
      </c>
      <c r="D4" s="150" t="s">
        <v>41</v>
      </c>
      <c r="E4" s="151"/>
      <c r="F4" s="151"/>
      <c r="G4" s="151"/>
      <c r="H4" s="152"/>
      <c r="I4" s="150" t="s">
        <v>42</v>
      </c>
      <c r="J4" s="151"/>
      <c r="K4" s="151"/>
      <c r="L4" s="151"/>
      <c r="M4" s="152"/>
      <c r="N4" s="156" t="s">
        <v>43</v>
      </c>
      <c r="O4" s="157"/>
      <c r="P4" s="157"/>
      <c r="Q4" s="157"/>
      <c r="R4" s="158"/>
      <c r="S4" s="156" t="s">
        <v>44</v>
      </c>
      <c r="T4" s="157"/>
      <c r="U4" s="157"/>
      <c r="V4" s="157"/>
      <c r="W4" s="158"/>
      <c r="X4" s="108" t="s">
        <v>45</v>
      </c>
      <c r="Y4" s="156" t="s">
        <v>48</v>
      </c>
      <c r="Z4" s="157"/>
      <c r="AA4" s="157"/>
      <c r="AB4" s="157"/>
      <c r="AC4" s="158"/>
      <c r="AD4" s="156" t="s">
        <v>47</v>
      </c>
      <c r="AE4" s="157"/>
      <c r="AF4" s="157"/>
      <c r="AG4" s="157"/>
      <c r="AH4" s="158"/>
      <c r="AI4" s="156" t="s">
        <v>84</v>
      </c>
      <c r="AJ4" s="157"/>
      <c r="AK4" s="157"/>
      <c r="AL4" s="157"/>
      <c r="AM4" s="158"/>
      <c r="AN4" s="122" t="s">
        <v>81</v>
      </c>
      <c r="AO4" s="107" t="s">
        <v>46</v>
      </c>
    </row>
    <row r="5" spans="1:41" ht="64.5" customHeight="1">
      <c r="A5" s="139" t="s">
        <v>19</v>
      </c>
      <c r="B5" s="47" t="s">
        <v>0</v>
      </c>
      <c r="C5" s="44" t="s">
        <v>54</v>
      </c>
      <c r="D5" s="22">
        <v>660</v>
      </c>
      <c r="E5" s="16">
        <v>1100</v>
      </c>
      <c r="F5" s="16">
        <v>1100</v>
      </c>
      <c r="G5" s="16">
        <v>660</v>
      </c>
      <c r="H5" s="24" t="s">
        <v>83</v>
      </c>
      <c r="I5" s="23">
        <v>1</v>
      </c>
      <c r="J5" s="16">
        <v>1</v>
      </c>
      <c r="K5" s="16">
        <v>1</v>
      </c>
      <c r="L5" s="16">
        <v>1</v>
      </c>
      <c r="M5" s="37">
        <v>20</v>
      </c>
      <c r="N5" s="23">
        <v>4</v>
      </c>
      <c r="O5" s="16">
        <v>26</v>
      </c>
      <c r="P5" s="16">
        <v>104</v>
      </c>
      <c r="Q5" s="16">
        <v>104</v>
      </c>
      <c r="R5" s="50">
        <v>4</v>
      </c>
      <c r="S5" s="56"/>
      <c r="T5" s="57"/>
      <c r="U5" s="57"/>
      <c r="V5" s="57"/>
      <c r="W5" s="109"/>
      <c r="X5" s="114">
        <v>0.08</v>
      </c>
      <c r="Y5" s="88">
        <f>S5*X5</f>
        <v>0</v>
      </c>
      <c r="Z5" s="67">
        <f>T5*X5</f>
        <v>0</v>
      </c>
      <c r="AA5" s="67">
        <f>U5*X5</f>
        <v>0</v>
      </c>
      <c r="AB5" s="67">
        <f>V5*X5</f>
        <v>0</v>
      </c>
      <c r="AC5" s="123">
        <f>W5*X5</f>
        <v>0</v>
      </c>
      <c r="AD5" s="66">
        <f>S5+Y5</f>
        <v>0</v>
      </c>
      <c r="AE5" s="67">
        <f>T5+Z5</f>
        <v>0</v>
      </c>
      <c r="AF5" s="67">
        <f>U5+AA5</f>
        <v>0</v>
      </c>
      <c r="AG5" s="67">
        <f>V5+AB5</f>
        <v>0</v>
      </c>
      <c r="AH5" s="68">
        <f>W5+AC5</f>
        <v>0</v>
      </c>
      <c r="AI5" s="66">
        <f aca="true" t="shared" si="0" ref="AI5:AI21">AD5*N5*I5</f>
        <v>0</v>
      </c>
      <c r="AJ5" s="67">
        <f aca="true" t="shared" si="1" ref="AJ5:AM20">AE5*O5*J5</f>
        <v>0</v>
      </c>
      <c r="AK5" s="67">
        <f t="shared" si="1"/>
        <v>0</v>
      </c>
      <c r="AL5" s="67">
        <f t="shared" si="1"/>
        <v>0</v>
      </c>
      <c r="AM5" s="67">
        <f t="shared" si="1"/>
        <v>0</v>
      </c>
      <c r="AN5" s="118">
        <f>SUM(AI5:AM5)</f>
        <v>0</v>
      </c>
      <c r="AO5" s="141">
        <f>SUM(AN5:AN8)</f>
        <v>0</v>
      </c>
    </row>
    <row r="6" spans="1:41" ht="64.5" customHeight="1">
      <c r="A6" s="140"/>
      <c r="B6" s="48" t="s">
        <v>5</v>
      </c>
      <c r="C6" s="45" t="s">
        <v>51</v>
      </c>
      <c r="D6" s="20">
        <v>240</v>
      </c>
      <c r="E6" s="13">
        <v>240</v>
      </c>
      <c r="F6" s="13">
        <v>120</v>
      </c>
      <c r="G6" s="13">
        <v>1100</v>
      </c>
      <c r="H6" s="26" t="s">
        <v>71</v>
      </c>
      <c r="I6" s="25">
        <v>2</v>
      </c>
      <c r="J6" s="13">
        <v>2</v>
      </c>
      <c r="K6" s="13">
        <v>1</v>
      </c>
      <c r="L6" s="13">
        <v>2</v>
      </c>
      <c r="M6" s="38">
        <v>0</v>
      </c>
      <c r="N6" s="25">
        <v>12</v>
      </c>
      <c r="O6" s="13">
        <v>12</v>
      </c>
      <c r="P6" s="13">
        <v>12</v>
      </c>
      <c r="Q6" s="13">
        <v>52</v>
      </c>
      <c r="R6" s="51">
        <v>0</v>
      </c>
      <c r="S6" s="58"/>
      <c r="T6" s="55"/>
      <c r="U6" s="55"/>
      <c r="V6" s="55"/>
      <c r="W6" s="116"/>
      <c r="X6" s="117">
        <v>0.08</v>
      </c>
      <c r="Y6" s="79">
        <f>S6*X6</f>
        <v>0</v>
      </c>
      <c r="Z6" s="65">
        <f aca="true" t="shared" si="2" ref="Z6:Z21">T6*X6</f>
        <v>0</v>
      </c>
      <c r="AA6" s="65">
        <f aca="true" t="shared" si="3" ref="AA6:AA21">U6*X6</f>
        <v>0</v>
      </c>
      <c r="AB6" s="65">
        <f aca="true" t="shared" si="4" ref="AB6:AB21">V6*X6</f>
        <v>0</v>
      </c>
      <c r="AC6" s="124">
        <f aca="true" t="shared" si="5" ref="AC6:AC21">W6*X6</f>
        <v>0</v>
      </c>
      <c r="AD6" s="69">
        <f aca="true" t="shared" si="6" ref="AD6:AD21">S6+Y6</f>
        <v>0</v>
      </c>
      <c r="AE6" s="65">
        <f aca="true" t="shared" si="7" ref="AE6:AE21">T6+Z6</f>
        <v>0</v>
      </c>
      <c r="AF6" s="65">
        <f aca="true" t="shared" si="8" ref="AF6:AF21">U6+AA6</f>
        <v>0</v>
      </c>
      <c r="AG6" s="65">
        <f aca="true" t="shared" si="9" ref="AG6:AG21">V6+AB6</f>
        <v>0</v>
      </c>
      <c r="AH6" s="70">
        <f aca="true" t="shared" si="10" ref="AH6:AH21">W6+AC6</f>
        <v>0</v>
      </c>
      <c r="AI6" s="69">
        <f t="shared" si="0"/>
        <v>0</v>
      </c>
      <c r="AJ6" s="65">
        <f t="shared" si="1"/>
        <v>0</v>
      </c>
      <c r="AK6" s="65">
        <f t="shared" si="1"/>
        <v>0</v>
      </c>
      <c r="AL6" s="65">
        <f t="shared" si="1"/>
        <v>0</v>
      </c>
      <c r="AM6" s="65">
        <f t="shared" si="1"/>
        <v>0</v>
      </c>
      <c r="AN6" s="119">
        <f aca="true" t="shared" si="11" ref="AN6:AN21">SUM(AI6:AM6)</f>
        <v>0</v>
      </c>
      <c r="AO6" s="142"/>
    </row>
    <row r="7" spans="1:41" ht="64.5" customHeight="1">
      <c r="A7" s="140"/>
      <c r="B7" s="48" t="s">
        <v>20</v>
      </c>
      <c r="C7" s="45" t="s">
        <v>52</v>
      </c>
      <c r="D7" s="20">
        <v>1100</v>
      </c>
      <c r="E7" s="13">
        <v>1100</v>
      </c>
      <c r="F7" s="13">
        <v>1100</v>
      </c>
      <c r="G7" s="13">
        <v>7000</v>
      </c>
      <c r="H7" s="26">
        <v>1100</v>
      </c>
      <c r="I7" s="25">
        <v>1</v>
      </c>
      <c r="J7" s="13">
        <v>1</v>
      </c>
      <c r="K7" s="13">
        <v>1</v>
      </c>
      <c r="L7" s="13">
        <v>1</v>
      </c>
      <c r="M7" s="38">
        <v>1</v>
      </c>
      <c r="N7" s="25">
        <v>26</v>
      </c>
      <c r="O7" s="13">
        <v>52</v>
      </c>
      <c r="P7" s="13">
        <v>26</v>
      </c>
      <c r="Q7" s="13">
        <v>52</v>
      </c>
      <c r="R7" s="51">
        <v>4</v>
      </c>
      <c r="S7" s="58"/>
      <c r="T7" s="55"/>
      <c r="U7" s="55"/>
      <c r="V7" s="55"/>
      <c r="W7" s="116"/>
      <c r="X7" s="117">
        <v>0.08</v>
      </c>
      <c r="Y7" s="79">
        <f aca="true" t="shared" si="12" ref="Y7:Y21">S7*X7</f>
        <v>0</v>
      </c>
      <c r="Z7" s="65">
        <f t="shared" si="2"/>
        <v>0</v>
      </c>
      <c r="AA7" s="65">
        <f t="shared" si="3"/>
        <v>0</v>
      </c>
      <c r="AB7" s="65">
        <f t="shared" si="4"/>
        <v>0</v>
      </c>
      <c r="AC7" s="124">
        <f t="shared" si="5"/>
        <v>0</v>
      </c>
      <c r="AD7" s="69">
        <f t="shared" si="6"/>
        <v>0</v>
      </c>
      <c r="AE7" s="65">
        <f t="shared" si="7"/>
        <v>0</v>
      </c>
      <c r="AF7" s="65">
        <f t="shared" si="8"/>
        <v>0</v>
      </c>
      <c r="AG7" s="65">
        <f t="shared" si="9"/>
        <v>0</v>
      </c>
      <c r="AH7" s="70">
        <f t="shared" si="10"/>
        <v>0</v>
      </c>
      <c r="AI7" s="69">
        <f t="shared" si="0"/>
        <v>0</v>
      </c>
      <c r="AJ7" s="65">
        <f t="shared" si="1"/>
        <v>0</v>
      </c>
      <c r="AK7" s="65">
        <f t="shared" si="1"/>
        <v>0</v>
      </c>
      <c r="AL7" s="65">
        <f t="shared" si="1"/>
        <v>0</v>
      </c>
      <c r="AM7" s="65">
        <f t="shared" si="1"/>
        <v>0</v>
      </c>
      <c r="AN7" s="119">
        <f t="shared" si="11"/>
        <v>0</v>
      </c>
      <c r="AO7" s="142"/>
    </row>
    <row r="8" spans="1:41" ht="64.5" customHeight="1" thickBot="1">
      <c r="A8" s="140"/>
      <c r="B8" s="49" t="s">
        <v>15</v>
      </c>
      <c r="C8" s="46" t="s">
        <v>53</v>
      </c>
      <c r="D8" s="21">
        <v>120</v>
      </c>
      <c r="E8" s="14">
        <v>1100</v>
      </c>
      <c r="F8" s="14">
        <v>660</v>
      </c>
      <c r="G8" s="14">
        <v>1100</v>
      </c>
      <c r="H8" s="28">
        <v>120</v>
      </c>
      <c r="I8" s="27">
        <v>1</v>
      </c>
      <c r="J8" s="14">
        <v>1</v>
      </c>
      <c r="K8" s="14">
        <v>1</v>
      </c>
      <c r="L8" s="14">
        <v>1</v>
      </c>
      <c r="M8" s="39">
        <v>1</v>
      </c>
      <c r="N8" s="27">
        <v>26</v>
      </c>
      <c r="O8" s="14">
        <v>26</v>
      </c>
      <c r="P8" s="14">
        <v>156</v>
      </c>
      <c r="Q8" s="14">
        <v>156</v>
      </c>
      <c r="R8" s="52">
        <v>4</v>
      </c>
      <c r="S8" s="59"/>
      <c r="T8" s="60"/>
      <c r="U8" s="60"/>
      <c r="V8" s="60"/>
      <c r="W8" s="110"/>
      <c r="X8" s="115">
        <v>0.08</v>
      </c>
      <c r="Y8" s="89">
        <f t="shared" si="12"/>
        <v>0</v>
      </c>
      <c r="Z8" s="72">
        <f t="shared" si="2"/>
        <v>0</v>
      </c>
      <c r="AA8" s="72">
        <f t="shared" si="3"/>
        <v>0</v>
      </c>
      <c r="AB8" s="72">
        <f t="shared" si="4"/>
        <v>0</v>
      </c>
      <c r="AC8" s="125">
        <f t="shared" si="5"/>
        <v>0</v>
      </c>
      <c r="AD8" s="71">
        <f t="shared" si="6"/>
        <v>0</v>
      </c>
      <c r="AE8" s="72">
        <f t="shared" si="7"/>
        <v>0</v>
      </c>
      <c r="AF8" s="72">
        <f t="shared" si="8"/>
        <v>0</v>
      </c>
      <c r="AG8" s="72">
        <f t="shared" si="9"/>
        <v>0</v>
      </c>
      <c r="AH8" s="73">
        <f t="shared" si="10"/>
        <v>0</v>
      </c>
      <c r="AI8" s="71">
        <f t="shared" si="0"/>
        <v>0</v>
      </c>
      <c r="AJ8" s="72">
        <f t="shared" si="1"/>
        <v>0</v>
      </c>
      <c r="AK8" s="72">
        <f t="shared" si="1"/>
        <v>0</v>
      </c>
      <c r="AL8" s="72">
        <f t="shared" si="1"/>
        <v>0</v>
      </c>
      <c r="AM8" s="72">
        <f t="shared" si="1"/>
        <v>0</v>
      </c>
      <c r="AN8" s="121">
        <f t="shared" si="11"/>
        <v>0</v>
      </c>
      <c r="AO8" s="143"/>
    </row>
    <row r="9" spans="1:41" ht="64.5" customHeight="1" thickBot="1">
      <c r="A9" s="7" t="s">
        <v>21</v>
      </c>
      <c r="B9" s="3" t="s">
        <v>1</v>
      </c>
      <c r="C9" s="2" t="s">
        <v>55</v>
      </c>
      <c r="D9" s="29">
        <v>140</v>
      </c>
      <c r="E9" s="15">
        <v>240</v>
      </c>
      <c r="F9" s="15">
        <v>120</v>
      </c>
      <c r="G9" s="15">
        <v>1100</v>
      </c>
      <c r="H9" s="30">
        <v>770</v>
      </c>
      <c r="I9" s="29">
        <v>1</v>
      </c>
      <c r="J9" s="15">
        <v>1</v>
      </c>
      <c r="K9" s="15">
        <v>1</v>
      </c>
      <c r="L9" s="15">
        <v>2</v>
      </c>
      <c r="M9" s="40">
        <v>1</v>
      </c>
      <c r="N9" s="29">
        <v>26</v>
      </c>
      <c r="O9" s="15">
        <v>52</v>
      </c>
      <c r="P9" s="15">
        <v>52</v>
      </c>
      <c r="Q9" s="15">
        <v>52</v>
      </c>
      <c r="R9" s="53">
        <v>4</v>
      </c>
      <c r="S9" s="61"/>
      <c r="T9" s="62"/>
      <c r="U9" s="62"/>
      <c r="V9" s="62"/>
      <c r="W9" s="103"/>
      <c r="X9" s="101">
        <v>0.08</v>
      </c>
      <c r="Y9" s="91">
        <f t="shared" si="12"/>
        <v>0</v>
      </c>
      <c r="Z9" s="92">
        <f t="shared" si="2"/>
        <v>0</v>
      </c>
      <c r="AA9" s="92">
        <f t="shared" si="3"/>
        <v>0</v>
      </c>
      <c r="AB9" s="92">
        <f t="shared" si="4"/>
        <v>0</v>
      </c>
      <c r="AC9" s="93">
        <f t="shared" si="5"/>
        <v>0</v>
      </c>
      <c r="AD9" s="91">
        <f t="shared" si="6"/>
        <v>0</v>
      </c>
      <c r="AE9" s="92">
        <f t="shared" si="7"/>
        <v>0</v>
      </c>
      <c r="AF9" s="92">
        <f t="shared" si="8"/>
        <v>0</v>
      </c>
      <c r="AG9" s="92">
        <f t="shared" si="9"/>
        <v>0</v>
      </c>
      <c r="AH9" s="130">
        <f t="shared" si="10"/>
        <v>0</v>
      </c>
      <c r="AI9" s="131">
        <f t="shared" si="0"/>
        <v>0</v>
      </c>
      <c r="AJ9" s="132">
        <f t="shared" si="1"/>
        <v>0</v>
      </c>
      <c r="AK9" s="132">
        <f t="shared" si="1"/>
        <v>0</v>
      </c>
      <c r="AL9" s="132">
        <f t="shared" si="1"/>
        <v>0</v>
      </c>
      <c r="AM9" s="133">
        <f t="shared" si="1"/>
        <v>0</v>
      </c>
      <c r="AN9" s="134">
        <f t="shared" si="11"/>
        <v>0</v>
      </c>
      <c r="AO9" s="96">
        <f>AN9</f>
        <v>0</v>
      </c>
    </row>
    <row r="10" spans="1:41" ht="64.5" customHeight="1" thickBot="1">
      <c r="A10" s="11" t="s">
        <v>22</v>
      </c>
      <c r="B10" s="12" t="s">
        <v>2</v>
      </c>
      <c r="C10" s="9" t="s">
        <v>56</v>
      </c>
      <c r="D10" s="29">
        <v>120</v>
      </c>
      <c r="E10" s="15">
        <v>120</v>
      </c>
      <c r="F10" s="15">
        <v>140</v>
      </c>
      <c r="G10" s="15">
        <v>240</v>
      </c>
      <c r="H10" s="30">
        <v>1100</v>
      </c>
      <c r="I10" s="29">
        <v>1</v>
      </c>
      <c r="J10" s="15">
        <v>1</v>
      </c>
      <c r="K10" s="15">
        <v>1</v>
      </c>
      <c r="L10" s="15">
        <v>1</v>
      </c>
      <c r="M10" s="40">
        <v>2</v>
      </c>
      <c r="N10" s="29">
        <v>12</v>
      </c>
      <c r="O10" s="15">
        <v>12</v>
      </c>
      <c r="P10" s="15">
        <v>52</v>
      </c>
      <c r="Q10" s="15">
        <v>52</v>
      </c>
      <c r="R10" s="53">
        <v>4</v>
      </c>
      <c r="S10" s="61"/>
      <c r="T10" s="62"/>
      <c r="U10" s="62"/>
      <c r="V10" s="62"/>
      <c r="W10" s="103"/>
      <c r="X10" s="99">
        <v>0.08</v>
      </c>
      <c r="Y10" s="84">
        <f t="shared" si="12"/>
        <v>0</v>
      </c>
      <c r="Z10" s="85">
        <f t="shared" si="2"/>
        <v>0</v>
      </c>
      <c r="AA10" s="85">
        <f t="shared" si="3"/>
        <v>0</v>
      </c>
      <c r="AB10" s="85">
        <f t="shared" si="4"/>
        <v>0</v>
      </c>
      <c r="AC10" s="86">
        <f t="shared" si="5"/>
        <v>0</v>
      </c>
      <c r="AD10" s="84">
        <f t="shared" si="6"/>
        <v>0</v>
      </c>
      <c r="AE10" s="85">
        <f t="shared" si="7"/>
        <v>0</v>
      </c>
      <c r="AF10" s="85">
        <f t="shared" si="8"/>
        <v>0</v>
      </c>
      <c r="AG10" s="85">
        <f t="shared" si="9"/>
        <v>0</v>
      </c>
      <c r="AH10" s="126">
        <f t="shared" si="10"/>
        <v>0</v>
      </c>
      <c r="AI10" s="84">
        <f t="shared" si="0"/>
        <v>0</v>
      </c>
      <c r="AJ10" s="85">
        <f t="shared" si="1"/>
        <v>0</v>
      </c>
      <c r="AK10" s="85">
        <f t="shared" si="1"/>
        <v>0</v>
      </c>
      <c r="AL10" s="85">
        <f t="shared" si="1"/>
        <v>0</v>
      </c>
      <c r="AM10" s="86">
        <f t="shared" si="1"/>
        <v>0</v>
      </c>
      <c r="AN10" s="87">
        <f t="shared" si="11"/>
        <v>0</v>
      </c>
      <c r="AO10" s="96">
        <f>AN10</f>
        <v>0</v>
      </c>
    </row>
    <row r="11" spans="1:41" ht="64.5" customHeight="1" thickBot="1">
      <c r="A11" s="137" t="s">
        <v>23</v>
      </c>
      <c r="B11" s="8" t="s">
        <v>3</v>
      </c>
      <c r="C11" s="5" t="s">
        <v>57</v>
      </c>
      <c r="D11" s="23">
        <v>1100</v>
      </c>
      <c r="E11" s="16">
        <v>1100</v>
      </c>
      <c r="F11" s="16">
        <v>1100</v>
      </c>
      <c r="G11" s="16">
        <v>1100</v>
      </c>
      <c r="H11" s="24">
        <v>770</v>
      </c>
      <c r="I11" s="23">
        <v>1</v>
      </c>
      <c r="J11" s="16">
        <v>1</v>
      </c>
      <c r="K11" s="16">
        <v>1</v>
      </c>
      <c r="L11" s="16">
        <v>2</v>
      </c>
      <c r="M11" s="37">
        <v>1</v>
      </c>
      <c r="N11" s="23">
        <v>26</v>
      </c>
      <c r="O11" s="16">
        <v>26</v>
      </c>
      <c r="P11" s="16">
        <v>26</v>
      </c>
      <c r="Q11" s="16">
        <v>52</v>
      </c>
      <c r="R11" s="50">
        <v>4</v>
      </c>
      <c r="S11" s="56"/>
      <c r="T11" s="57"/>
      <c r="U11" s="57"/>
      <c r="V11" s="57"/>
      <c r="W11" s="109"/>
      <c r="X11" s="114">
        <v>0.08</v>
      </c>
      <c r="Y11" s="111">
        <f t="shared" si="12"/>
        <v>0</v>
      </c>
      <c r="Z11" s="74">
        <f t="shared" si="2"/>
        <v>0</v>
      </c>
      <c r="AA11" s="74">
        <f t="shared" si="3"/>
        <v>0</v>
      </c>
      <c r="AB11" s="74">
        <f t="shared" si="4"/>
        <v>0</v>
      </c>
      <c r="AC11" s="98">
        <f t="shared" si="5"/>
        <v>0</v>
      </c>
      <c r="AD11" s="97">
        <f t="shared" si="6"/>
        <v>0</v>
      </c>
      <c r="AE11" s="74">
        <f t="shared" si="7"/>
        <v>0</v>
      </c>
      <c r="AF11" s="74">
        <f t="shared" si="8"/>
        <v>0</v>
      </c>
      <c r="AG11" s="74">
        <f t="shared" si="9"/>
        <v>0</v>
      </c>
      <c r="AH11" s="127">
        <f t="shared" si="10"/>
        <v>0</v>
      </c>
      <c r="AI11" s="66">
        <f t="shared" si="0"/>
        <v>0</v>
      </c>
      <c r="AJ11" s="67">
        <f t="shared" si="1"/>
        <v>0</v>
      </c>
      <c r="AK11" s="67">
        <f t="shared" si="1"/>
        <v>0</v>
      </c>
      <c r="AL11" s="67">
        <f t="shared" si="1"/>
        <v>0</v>
      </c>
      <c r="AM11" s="68">
        <f t="shared" si="1"/>
        <v>0</v>
      </c>
      <c r="AN11" s="135">
        <f t="shared" si="11"/>
        <v>0</v>
      </c>
      <c r="AO11" s="141">
        <f>AN11+AN12</f>
        <v>0</v>
      </c>
    </row>
    <row r="12" spans="1:41" ht="64.5" customHeight="1" thickBot="1">
      <c r="A12" s="138"/>
      <c r="B12" s="8" t="s">
        <v>4</v>
      </c>
      <c r="C12" s="5" t="s">
        <v>58</v>
      </c>
      <c r="D12" s="27">
        <v>1100</v>
      </c>
      <c r="E12" s="14">
        <v>1100</v>
      </c>
      <c r="F12" s="14">
        <v>1100</v>
      </c>
      <c r="G12" s="14">
        <v>1100</v>
      </c>
      <c r="H12" s="28">
        <v>1100</v>
      </c>
      <c r="I12" s="27">
        <v>1</v>
      </c>
      <c r="J12" s="14">
        <v>1</v>
      </c>
      <c r="K12" s="14">
        <v>1</v>
      </c>
      <c r="L12" s="14">
        <v>1</v>
      </c>
      <c r="M12" s="39">
        <v>1</v>
      </c>
      <c r="N12" s="27">
        <v>26</v>
      </c>
      <c r="O12" s="14">
        <v>26</v>
      </c>
      <c r="P12" s="14">
        <v>52</v>
      </c>
      <c r="Q12" s="14">
        <v>52</v>
      </c>
      <c r="R12" s="52">
        <v>4</v>
      </c>
      <c r="S12" s="59"/>
      <c r="T12" s="60"/>
      <c r="U12" s="60"/>
      <c r="V12" s="60"/>
      <c r="W12" s="110"/>
      <c r="X12" s="115">
        <v>0.08</v>
      </c>
      <c r="Y12" s="112">
        <f t="shared" si="12"/>
        <v>0</v>
      </c>
      <c r="Z12" s="81">
        <f t="shared" si="2"/>
        <v>0</v>
      </c>
      <c r="AA12" s="81">
        <f t="shared" si="3"/>
        <v>0</v>
      </c>
      <c r="AB12" s="81">
        <f t="shared" si="4"/>
        <v>0</v>
      </c>
      <c r="AC12" s="82">
        <f t="shared" si="5"/>
        <v>0</v>
      </c>
      <c r="AD12" s="80">
        <f t="shared" si="6"/>
        <v>0</v>
      </c>
      <c r="AE12" s="81">
        <f t="shared" si="7"/>
        <v>0</v>
      </c>
      <c r="AF12" s="81">
        <f t="shared" si="8"/>
        <v>0</v>
      </c>
      <c r="AG12" s="81">
        <f t="shared" si="9"/>
        <v>0</v>
      </c>
      <c r="AH12" s="128">
        <f t="shared" si="10"/>
        <v>0</v>
      </c>
      <c r="AI12" s="71">
        <f t="shared" si="0"/>
        <v>0</v>
      </c>
      <c r="AJ12" s="72">
        <f t="shared" si="1"/>
        <v>0</v>
      </c>
      <c r="AK12" s="72">
        <f t="shared" si="1"/>
        <v>0</v>
      </c>
      <c r="AL12" s="72">
        <f t="shared" si="1"/>
        <v>0</v>
      </c>
      <c r="AM12" s="73">
        <f t="shared" si="1"/>
        <v>0</v>
      </c>
      <c r="AN12" s="120">
        <f t="shared" si="11"/>
        <v>0</v>
      </c>
      <c r="AO12" s="144"/>
    </row>
    <row r="13" spans="1:41" ht="64.5" customHeight="1" thickBot="1">
      <c r="A13" s="7" t="s">
        <v>24</v>
      </c>
      <c r="B13" s="3" t="s">
        <v>6</v>
      </c>
      <c r="C13" s="2" t="s">
        <v>59</v>
      </c>
      <c r="D13" s="31">
        <v>240</v>
      </c>
      <c r="E13" s="17">
        <v>240</v>
      </c>
      <c r="F13" s="17">
        <v>140</v>
      </c>
      <c r="G13" s="17">
        <v>240</v>
      </c>
      <c r="H13" s="32">
        <v>660</v>
      </c>
      <c r="I13" s="31">
        <v>1</v>
      </c>
      <c r="J13" s="17">
        <v>1</v>
      </c>
      <c r="K13" s="17">
        <v>1</v>
      </c>
      <c r="L13" s="17">
        <v>1</v>
      </c>
      <c r="M13" s="41">
        <v>1</v>
      </c>
      <c r="N13" s="29">
        <v>52</v>
      </c>
      <c r="O13" s="15">
        <v>52</v>
      </c>
      <c r="P13" s="15">
        <v>52</v>
      </c>
      <c r="Q13" s="15">
        <v>52</v>
      </c>
      <c r="R13" s="53">
        <v>4</v>
      </c>
      <c r="S13" s="61"/>
      <c r="T13" s="62"/>
      <c r="U13" s="62"/>
      <c r="V13" s="62"/>
      <c r="W13" s="103"/>
      <c r="X13" s="113">
        <v>0.08</v>
      </c>
      <c r="Y13" s="84">
        <f t="shared" si="12"/>
        <v>0</v>
      </c>
      <c r="Z13" s="85">
        <f t="shared" si="2"/>
        <v>0</v>
      </c>
      <c r="AA13" s="85">
        <f t="shared" si="3"/>
        <v>0</v>
      </c>
      <c r="AB13" s="85">
        <f t="shared" si="4"/>
        <v>0</v>
      </c>
      <c r="AC13" s="86">
        <f t="shared" si="5"/>
        <v>0</v>
      </c>
      <c r="AD13" s="84">
        <f t="shared" si="6"/>
        <v>0</v>
      </c>
      <c r="AE13" s="85">
        <f t="shared" si="7"/>
        <v>0</v>
      </c>
      <c r="AF13" s="85">
        <f t="shared" si="8"/>
        <v>0</v>
      </c>
      <c r="AG13" s="85">
        <f t="shared" si="9"/>
        <v>0</v>
      </c>
      <c r="AH13" s="126">
        <f t="shared" si="10"/>
        <v>0</v>
      </c>
      <c r="AI13" s="94">
        <f t="shared" si="0"/>
        <v>0</v>
      </c>
      <c r="AJ13" s="83">
        <f t="shared" si="1"/>
        <v>0</v>
      </c>
      <c r="AK13" s="83">
        <f t="shared" si="1"/>
        <v>0</v>
      </c>
      <c r="AL13" s="83">
        <f t="shared" si="1"/>
        <v>0</v>
      </c>
      <c r="AM13" s="95">
        <f t="shared" si="1"/>
        <v>0</v>
      </c>
      <c r="AN13" s="87">
        <f t="shared" si="11"/>
        <v>0</v>
      </c>
      <c r="AO13" s="90">
        <f>AN13</f>
        <v>0</v>
      </c>
    </row>
    <row r="14" spans="1:41" ht="64.5" customHeight="1" thickBot="1">
      <c r="A14" s="7" t="s">
        <v>25</v>
      </c>
      <c r="B14" s="8" t="s">
        <v>7</v>
      </c>
      <c r="C14" s="5" t="s">
        <v>36</v>
      </c>
      <c r="D14" s="29">
        <v>120</v>
      </c>
      <c r="E14" s="15">
        <v>240</v>
      </c>
      <c r="F14" s="15">
        <v>120</v>
      </c>
      <c r="G14" s="15">
        <v>1100</v>
      </c>
      <c r="H14" s="30">
        <v>240</v>
      </c>
      <c r="I14" s="29">
        <v>1</v>
      </c>
      <c r="J14" s="15">
        <v>1</v>
      </c>
      <c r="K14" s="15">
        <v>1</v>
      </c>
      <c r="L14" s="15">
        <v>1</v>
      </c>
      <c r="M14" s="40">
        <v>1</v>
      </c>
      <c r="N14" s="29">
        <v>26</v>
      </c>
      <c r="O14" s="15">
        <v>26</v>
      </c>
      <c r="P14" s="15">
        <v>26</v>
      </c>
      <c r="Q14" s="15">
        <v>26</v>
      </c>
      <c r="R14" s="53">
        <v>4</v>
      </c>
      <c r="S14" s="63"/>
      <c r="T14" s="64"/>
      <c r="U14" s="64"/>
      <c r="V14" s="64"/>
      <c r="W14" s="104"/>
      <c r="X14" s="99">
        <v>0.08</v>
      </c>
      <c r="Y14" s="84">
        <f t="shared" si="12"/>
        <v>0</v>
      </c>
      <c r="Z14" s="85">
        <f t="shared" si="2"/>
        <v>0</v>
      </c>
      <c r="AA14" s="85">
        <f t="shared" si="3"/>
        <v>0</v>
      </c>
      <c r="AB14" s="85">
        <f t="shared" si="4"/>
        <v>0</v>
      </c>
      <c r="AC14" s="86">
        <f t="shared" si="5"/>
        <v>0</v>
      </c>
      <c r="AD14" s="84">
        <f t="shared" si="6"/>
        <v>0</v>
      </c>
      <c r="AE14" s="85">
        <f t="shared" si="7"/>
        <v>0</v>
      </c>
      <c r="AF14" s="85">
        <f t="shared" si="8"/>
        <v>0</v>
      </c>
      <c r="AG14" s="85">
        <f t="shared" si="9"/>
        <v>0</v>
      </c>
      <c r="AH14" s="126">
        <f t="shared" si="10"/>
        <v>0</v>
      </c>
      <c r="AI14" s="84">
        <f t="shared" si="0"/>
        <v>0</v>
      </c>
      <c r="AJ14" s="85">
        <f t="shared" si="1"/>
        <v>0</v>
      </c>
      <c r="AK14" s="85">
        <f t="shared" si="1"/>
        <v>0</v>
      </c>
      <c r="AL14" s="85">
        <f t="shared" si="1"/>
        <v>0</v>
      </c>
      <c r="AM14" s="86">
        <f t="shared" si="1"/>
        <v>0</v>
      </c>
      <c r="AN14" s="136">
        <f t="shared" si="11"/>
        <v>0</v>
      </c>
      <c r="AO14" s="90">
        <f aca="true" t="shared" si="13" ref="AO14:AO21">AN14</f>
        <v>0</v>
      </c>
    </row>
    <row r="15" spans="1:41" ht="64.5" customHeight="1" thickBot="1">
      <c r="A15" s="7" t="s">
        <v>26</v>
      </c>
      <c r="B15" s="8" t="s">
        <v>8</v>
      </c>
      <c r="C15" s="5" t="s">
        <v>33</v>
      </c>
      <c r="D15" s="33">
        <v>240</v>
      </c>
      <c r="E15" s="18">
        <v>1100</v>
      </c>
      <c r="F15" s="18">
        <v>240</v>
      </c>
      <c r="G15" s="18">
        <v>1100</v>
      </c>
      <c r="H15" s="34">
        <v>1100</v>
      </c>
      <c r="I15" s="33">
        <v>1</v>
      </c>
      <c r="J15" s="18">
        <v>1</v>
      </c>
      <c r="K15" s="18">
        <v>1</v>
      </c>
      <c r="L15" s="18">
        <v>1</v>
      </c>
      <c r="M15" s="42">
        <v>1</v>
      </c>
      <c r="N15" s="31">
        <v>12</v>
      </c>
      <c r="O15" s="17">
        <v>26</v>
      </c>
      <c r="P15" s="17">
        <v>26</v>
      </c>
      <c r="Q15" s="17">
        <v>52</v>
      </c>
      <c r="R15" s="54">
        <v>4</v>
      </c>
      <c r="S15" s="61"/>
      <c r="T15" s="62"/>
      <c r="U15" s="62"/>
      <c r="V15" s="62"/>
      <c r="W15" s="103"/>
      <c r="X15" s="100">
        <v>0.08</v>
      </c>
      <c r="Y15" s="94">
        <f t="shared" si="12"/>
        <v>0</v>
      </c>
      <c r="Z15" s="83">
        <f t="shared" si="2"/>
        <v>0</v>
      </c>
      <c r="AA15" s="83">
        <f t="shared" si="3"/>
        <v>0</v>
      </c>
      <c r="AB15" s="83">
        <f t="shared" si="4"/>
        <v>0</v>
      </c>
      <c r="AC15" s="95">
        <f t="shared" si="5"/>
        <v>0</v>
      </c>
      <c r="AD15" s="94">
        <f t="shared" si="6"/>
        <v>0</v>
      </c>
      <c r="AE15" s="83">
        <f t="shared" si="7"/>
        <v>0</v>
      </c>
      <c r="AF15" s="83">
        <f t="shared" si="8"/>
        <v>0</v>
      </c>
      <c r="AG15" s="83">
        <f t="shared" si="9"/>
        <v>0</v>
      </c>
      <c r="AH15" s="129">
        <f t="shared" si="10"/>
        <v>0</v>
      </c>
      <c r="AI15" s="94">
        <f t="shared" si="0"/>
        <v>0</v>
      </c>
      <c r="AJ15" s="83">
        <f t="shared" si="1"/>
        <v>0</v>
      </c>
      <c r="AK15" s="83">
        <f t="shared" si="1"/>
        <v>0</v>
      </c>
      <c r="AL15" s="83">
        <f t="shared" si="1"/>
        <v>0</v>
      </c>
      <c r="AM15" s="95">
        <f t="shared" si="1"/>
        <v>0</v>
      </c>
      <c r="AN15" s="87">
        <f t="shared" si="11"/>
        <v>0</v>
      </c>
      <c r="AO15" s="90">
        <f t="shared" si="13"/>
        <v>0</v>
      </c>
    </row>
    <row r="16" spans="1:41" ht="64.5" customHeight="1" thickBot="1">
      <c r="A16" s="7" t="s">
        <v>27</v>
      </c>
      <c r="B16" s="8" t="s">
        <v>9</v>
      </c>
      <c r="C16" s="5" t="s">
        <v>34</v>
      </c>
      <c r="D16" s="29">
        <v>120</v>
      </c>
      <c r="E16" s="15">
        <v>140</v>
      </c>
      <c r="F16" s="15">
        <v>140</v>
      </c>
      <c r="G16" s="15" t="s">
        <v>74</v>
      </c>
      <c r="H16" s="15" t="s">
        <v>74</v>
      </c>
      <c r="I16" s="29">
        <v>1</v>
      </c>
      <c r="J16" s="15">
        <v>1</v>
      </c>
      <c r="K16" s="15">
        <v>1</v>
      </c>
      <c r="L16" s="15">
        <v>1</v>
      </c>
      <c r="M16" s="40">
        <v>1</v>
      </c>
      <c r="N16" s="29">
        <v>26</v>
      </c>
      <c r="O16" s="15">
        <v>26</v>
      </c>
      <c r="P16" s="15">
        <v>26</v>
      </c>
      <c r="Q16" s="15">
        <v>52</v>
      </c>
      <c r="R16" s="53">
        <v>4</v>
      </c>
      <c r="S16" s="105"/>
      <c r="T16" s="102"/>
      <c r="U16" s="102"/>
      <c r="V16" s="102"/>
      <c r="W16" s="106"/>
      <c r="X16" s="101">
        <v>0.08</v>
      </c>
      <c r="Y16" s="84">
        <f t="shared" si="12"/>
        <v>0</v>
      </c>
      <c r="Z16" s="85">
        <f t="shared" si="2"/>
        <v>0</v>
      </c>
      <c r="AA16" s="85">
        <f t="shared" si="3"/>
        <v>0</v>
      </c>
      <c r="AB16" s="85">
        <f t="shared" si="4"/>
        <v>0</v>
      </c>
      <c r="AC16" s="86">
        <f t="shared" si="5"/>
        <v>0</v>
      </c>
      <c r="AD16" s="84">
        <f t="shared" si="6"/>
        <v>0</v>
      </c>
      <c r="AE16" s="85">
        <f t="shared" si="7"/>
        <v>0</v>
      </c>
      <c r="AF16" s="85">
        <f t="shared" si="8"/>
        <v>0</v>
      </c>
      <c r="AG16" s="85">
        <f t="shared" si="9"/>
        <v>0</v>
      </c>
      <c r="AH16" s="126">
        <f t="shared" si="10"/>
        <v>0</v>
      </c>
      <c r="AI16" s="84">
        <f t="shared" si="0"/>
        <v>0</v>
      </c>
      <c r="AJ16" s="85">
        <f t="shared" si="1"/>
        <v>0</v>
      </c>
      <c r="AK16" s="85">
        <f t="shared" si="1"/>
        <v>0</v>
      </c>
      <c r="AL16" s="85">
        <f t="shared" si="1"/>
        <v>0</v>
      </c>
      <c r="AM16" s="86">
        <f t="shared" si="1"/>
        <v>0</v>
      </c>
      <c r="AN16" s="136">
        <f t="shared" si="11"/>
        <v>0</v>
      </c>
      <c r="AO16" s="90">
        <f t="shared" si="13"/>
        <v>0</v>
      </c>
    </row>
    <row r="17" spans="1:41" ht="64.5" customHeight="1" thickBot="1">
      <c r="A17" s="11" t="s">
        <v>28</v>
      </c>
      <c r="B17" s="12" t="s">
        <v>10</v>
      </c>
      <c r="C17" s="9" t="s">
        <v>60</v>
      </c>
      <c r="D17" s="33" t="s">
        <v>72</v>
      </c>
      <c r="E17" s="18">
        <v>240</v>
      </c>
      <c r="F17" s="18">
        <v>120</v>
      </c>
      <c r="G17" s="18">
        <v>660</v>
      </c>
      <c r="H17" s="34">
        <v>1100</v>
      </c>
      <c r="I17" s="33">
        <v>1</v>
      </c>
      <c r="J17" s="18">
        <v>1</v>
      </c>
      <c r="K17" s="18">
        <v>1</v>
      </c>
      <c r="L17" s="18">
        <v>1</v>
      </c>
      <c r="M17" s="42">
        <v>1</v>
      </c>
      <c r="N17" s="29">
        <v>12</v>
      </c>
      <c r="O17" s="15">
        <v>26</v>
      </c>
      <c r="P17" s="15">
        <v>52</v>
      </c>
      <c r="Q17" s="15">
        <v>52</v>
      </c>
      <c r="R17" s="53">
        <v>4</v>
      </c>
      <c r="S17" s="61"/>
      <c r="T17" s="62"/>
      <c r="U17" s="62"/>
      <c r="V17" s="62"/>
      <c r="W17" s="103"/>
      <c r="X17" s="99">
        <v>0.08</v>
      </c>
      <c r="Y17" s="94">
        <f t="shared" si="12"/>
        <v>0</v>
      </c>
      <c r="Z17" s="83">
        <f t="shared" si="2"/>
        <v>0</v>
      </c>
      <c r="AA17" s="83">
        <f t="shared" si="3"/>
        <v>0</v>
      </c>
      <c r="AB17" s="83">
        <f t="shared" si="4"/>
        <v>0</v>
      </c>
      <c r="AC17" s="95">
        <f t="shared" si="5"/>
        <v>0</v>
      </c>
      <c r="AD17" s="94">
        <f t="shared" si="6"/>
        <v>0</v>
      </c>
      <c r="AE17" s="83">
        <f t="shared" si="7"/>
        <v>0</v>
      </c>
      <c r="AF17" s="83">
        <f t="shared" si="8"/>
        <v>0</v>
      </c>
      <c r="AG17" s="83">
        <f t="shared" si="9"/>
        <v>0</v>
      </c>
      <c r="AH17" s="129">
        <f t="shared" si="10"/>
        <v>0</v>
      </c>
      <c r="AI17" s="94">
        <f t="shared" si="0"/>
        <v>0</v>
      </c>
      <c r="AJ17" s="83">
        <f t="shared" si="1"/>
        <v>0</v>
      </c>
      <c r="AK17" s="83">
        <f t="shared" si="1"/>
        <v>0</v>
      </c>
      <c r="AL17" s="83">
        <f t="shared" si="1"/>
        <v>0</v>
      </c>
      <c r="AM17" s="95">
        <f t="shared" si="1"/>
        <v>0</v>
      </c>
      <c r="AN17" s="87">
        <f t="shared" si="11"/>
        <v>0</v>
      </c>
      <c r="AO17" s="90">
        <f t="shared" si="13"/>
        <v>0</v>
      </c>
    </row>
    <row r="18" spans="1:41" ht="64.5" customHeight="1" thickBot="1">
      <c r="A18" s="7" t="s">
        <v>29</v>
      </c>
      <c r="B18" s="8" t="s">
        <v>11</v>
      </c>
      <c r="C18" s="5" t="s">
        <v>63</v>
      </c>
      <c r="D18" s="29">
        <v>240</v>
      </c>
      <c r="E18" s="15">
        <v>660</v>
      </c>
      <c r="F18" s="15">
        <v>120</v>
      </c>
      <c r="G18" s="15">
        <v>1100</v>
      </c>
      <c r="H18" s="30">
        <v>660</v>
      </c>
      <c r="I18" s="29">
        <v>1</v>
      </c>
      <c r="J18" s="15">
        <v>1</v>
      </c>
      <c r="K18" s="15">
        <v>1</v>
      </c>
      <c r="L18" s="15">
        <v>1</v>
      </c>
      <c r="M18" s="40">
        <v>1</v>
      </c>
      <c r="N18" s="31">
        <v>12</v>
      </c>
      <c r="O18" s="17">
        <v>12</v>
      </c>
      <c r="P18" s="17">
        <v>26</v>
      </c>
      <c r="Q18" s="17">
        <v>52</v>
      </c>
      <c r="R18" s="54">
        <v>4</v>
      </c>
      <c r="S18" s="105"/>
      <c r="T18" s="102"/>
      <c r="U18" s="102"/>
      <c r="V18" s="102"/>
      <c r="W18" s="106"/>
      <c r="X18" s="100">
        <v>0.08</v>
      </c>
      <c r="Y18" s="84">
        <f t="shared" si="12"/>
        <v>0</v>
      </c>
      <c r="Z18" s="85">
        <f t="shared" si="2"/>
        <v>0</v>
      </c>
      <c r="AA18" s="85">
        <f t="shared" si="3"/>
        <v>0</v>
      </c>
      <c r="AB18" s="85">
        <f t="shared" si="4"/>
        <v>0</v>
      </c>
      <c r="AC18" s="86">
        <f t="shared" si="5"/>
        <v>0</v>
      </c>
      <c r="AD18" s="84">
        <f t="shared" si="6"/>
        <v>0</v>
      </c>
      <c r="AE18" s="85">
        <f t="shared" si="7"/>
        <v>0</v>
      </c>
      <c r="AF18" s="85">
        <f t="shared" si="8"/>
        <v>0</v>
      </c>
      <c r="AG18" s="85">
        <f t="shared" si="9"/>
        <v>0</v>
      </c>
      <c r="AH18" s="126">
        <f t="shared" si="10"/>
        <v>0</v>
      </c>
      <c r="AI18" s="84">
        <f t="shared" si="0"/>
        <v>0</v>
      </c>
      <c r="AJ18" s="85">
        <f t="shared" si="1"/>
        <v>0</v>
      </c>
      <c r="AK18" s="85">
        <f t="shared" si="1"/>
        <v>0</v>
      </c>
      <c r="AL18" s="85">
        <f t="shared" si="1"/>
        <v>0</v>
      </c>
      <c r="AM18" s="86">
        <f t="shared" si="1"/>
        <v>0</v>
      </c>
      <c r="AN18" s="136">
        <f t="shared" si="11"/>
        <v>0</v>
      </c>
      <c r="AO18" s="90">
        <f t="shared" si="13"/>
        <v>0</v>
      </c>
    </row>
    <row r="19" spans="1:41" ht="64.5" customHeight="1" thickBot="1">
      <c r="A19" s="7" t="s">
        <v>30</v>
      </c>
      <c r="B19" s="8" t="s">
        <v>12</v>
      </c>
      <c r="C19" s="5" t="s">
        <v>35</v>
      </c>
      <c r="D19" s="33">
        <v>120</v>
      </c>
      <c r="E19" s="18">
        <v>240</v>
      </c>
      <c r="F19" s="18">
        <v>120</v>
      </c>
      <c r="G19" s="18">
        <v>660</v>
      </c>
      <c r="H19" s="34">
        <v>660</v>
      </c>
      <c r="I19" s="33">
        <v>1</v>
      </c>
      <c r="J19" s="18">
        <v>1</v>
      </c>
      <c r="K19" s="18">
        <v>1</v>
      </c>
      <c r="L19" s="18">
        <v>1</v>
      </c>
      <c r="M19" s="42">
        <v>1</v>
      </c>
      <c r="N19" s="29">
        <v>12</v>
      </c>
      <c r="O19" s="15">
        <v>52</v>
      </c>
      <c r="P19" s="15">
        <v>52</v>
      </c>
      <c r="Q19" s="15">
        <v>52</v>
      </c>
      <c r="R19" s="53">
        <v>4</v>
      </c>
      <c r="S19" s="61"/>
      <c r="T19" s="62"/>
      <c r="U19" s="62"/>
      <c r="V19" s="62"/>
      <c r="W19" s="103"/>
      <c r="X19" s="100">
        <v>0.08</v>
      </c>
      <c r="Y19" s="94">
        <f t="shared" si="12"/>
        <v>0</v>
      </c>
      <c r="Z19" s="83">
        <f t="shared" si="2"/>
        <v>0</v>
      </c>
      <c r="AA19" s="83">
        <f t="shared" si="3"/>
        <v>0</v>
      </c>
      <c r="AB19" s="83">
        <f t="shared" si="4"/>
        <v>0</v>
      </c>
      <c r="AC19" s="95">
        <f t="shared" si="5"/>
        <v>0</v>
      </c>
      <c r="AD19" s="94">
        <f t="shared" si="6"/>
        <v>0</v>
      </c>
      <c r="AE19" s="83">
        <f t="shared" si="7"/>
        <v>0</v>
      </c>
      <c r="AF19" s="83">
        <f t="shared" si="8"/>
        <v>0</v>
      </c>
      <c r="AG19" s="83">
        <f t="shared" si="9"/>
        <v>0</v>
      </c>
      <c r="AH19" s="129">
        <f t="shared" si="10"/>
        <v>0</v>
      </c>
      <c r="AI19" s="94">
        <f t="shared" si="0"/>
        <v>0</v>
      </c>
      <c r="AJ19" s="83">
        <f t="shared" si="1"/>
        <v>0</v>
      </c>
      <c r="AK19" s="83">
        <f t="shared" si="1"/>
        <v>0</v>
      </c>
      <c r="AL19" s="83">
        <f t="shared" si="1"/>
        <v>0</v>
      </c>
      <c r="AM19" s="95">
        <f t="shared" si="1"/>
        <v>0</v>
      </c>
      <c r="AN19" s="87">
        <f t="shared" si="11"/>
        <v>0</v>
      </c>
      <c r="AO19" s="90">
        <f t="shared" si="13"/>
        <v>0</v>
      </c>
    </row>
    <row r="20" spans="1:41" ht="64.5" customHeight="1" thickBot="1">
      <c r="A20" s="11" t="s">
        <v>31</v>
      </c>
      <c r="B20" s="10" t="s">
        <v>13</v>
      </c>
      <c r="C20" s="9" t="s">
        <v>61</v>
      </c>
      <c r="D20" s="29">
        <v>240</v>
      </c>
      <c r="E20" s="15">
        <v>240</v>
      </c>
      <c r="F20" s="15">
        <v>1100</v>
      </c>
      <c r="G20" s="15">
        <v>240</v>
      </c>
      <c r="H20" s="30">
        <v>240</v>
      </c>
      <c r="I20" s="29">
        <v>1</v>
      </c>
      <c r="J20" s="15">
        <v>1</v>
      </c>
      <c r="K20" s="15">
        <v>2</v>
      </c>
      <c r="L20" s="15">
        <v>1</v>
      </c>
      <c r="M20" s="40">
        <v>1</v>
      </c>
      <c r="N20" s="29">
        <v>12</v>
      </c>
      <c r="O20" s="15">
        <v>12</v>
      </c>
      <c r="P20" s="15">
        <v>52</v>
      </c>
      <c r="Q20" s="15">
        <v>12</v>
      </c>
      <c r="R20" s="53">
        <v>4</v>
      </c>
      <c r="S20" s="105"/>
      <c r="T20" s="102"/>
      <c r="U20" s="102"/>
      <c r="V20" s="102"/>
      <c r="W20" s="106"/>
      <c r="X20" s="99">
        <v>0.08</v>
      </c>
      <c r="Y20" s="84">
        <f t="shared" si="12"/>
        <v>0</v>
      </c>
      <c r="Z20" s="85">
        <f t="shared" si="2"/>
        <v>0</v>
      </c>
      <c r="AA20" s="85">
        <f t="shared" si="3"/>
        <v>0</v>
      </c>
      <c r="AB20" s="85">
        <f t="shared" si="4"/>
        <v>0</v>
      </c>
      <c r="AC20" s="86">
        <f t="shared" si="5"/>
        <v>0</v>
      </c>
      <c r="AD20" s="84">
        <f t="shared" si="6"/>
        <v>0</v>
      </c>
      <c r="AE20" s="85">
        <f t="shared" si="7"/>
        <v>0</v>
      </c>
      <c r="AF20" s="85">
        <f t="shared" si="8"/>
        <v>0</v>
      </c>
      <c r="AG20" s="85">
        <f t="shared" si="9"/>
        <v>0</v>
      </c>
      <c r="AH20" s="126">
        <f t="shared" si="10"/>
        <v>0</v>
      </c>
      <c r="AI20" s="84">
        <f t="shared" si="0"/>
        <v>0</v>
      </c>
      <c r="AJ20" s="85">
        <f t="shared" si="1"/>
        <v>0</v>
      </c>
      <c r="AK20" s="85">
        <f t="shared" si="1"/>
        <v>0</v>
      </c>
      <c r="AL20" s="85">
        <f t="shared" si="1"/>
        <v>0</v>
      </c>
      <c r="AM20" s="86">
        <f t="shared" si="1"/>
        <v>0</v>
      </c>
      <c r="AN20" s="87">
        <f t="shared" si="11"/>
        <v>0</v>
      </c>
      <c r="AO20" s="90">
        <f t="shared" si="13"/>
        <v>0</v>
      </c>
    </row>
    <row r="21" spans="1:41" ht="64.5" customHeight="1" thickBot="1">
      <c r="A21" s="7" t="s">
        <v>32</v>
      </c>
      <c r="B21" s="8" t="s">
        <v>14</v>
      </c>
      <c r="C21" s="5" t="s">
        <v>62</v>
      </c>
      <c r="D21" s="35">
        <v>240</v>
      </c>
      <c r="E21" s="19">
        <v>240</v>
      </c>
      <c r="F21" s="19">
        <v>120</v>
      </c>
      <c r="G21" s="19">
        <v>770</v>
      </c>
      <c r="H21" s="36" t="s">
        <v>71</v>
      </c>
      <c r="I21" s="35">
        <v>1</v>
      </c>
      <c r="J21" s="19">
        <v>1</v>
      </c>
      <c r="K21" s="19">
        <v>1</v>
      </c>
      <c r="L21" s="19">
        <v>1</v>
      </c>
      <c r="M21" s="43">
        <v>0</v>
      </c>
      <c r="N21" s="29">
        <v>12</v>
      </c>
      <c r="O21" s="15">
        <v>52</v>
      </c>
      <c r="P21" s="15">
        <v>52</v>
      </c>
      <c r="Q21" s="15">
        <v>52</v>
      </c>
      <c r="R21" s="53">
        <v>0</v>
      </c>
      <c r="S21" s="61"/>
      <c r="T21" s="62"/>
      <c r="U21" s="62"/>
      <c r="V21" s="62"/>
      <c r="W21" s="103"/>
      <c r="X21" s="100">
        <v>0.08</v>
      </c>
      <c r="Y21" s="91">
        <f t="shared" si="12"/>
        <v>0</v>
      </c>
      <c r="Z21" s="92">
        <f t="shared" si="2"/>
        <v>0</v>
      </c>
      <c r="AA21" s="92">
        <f t="shared" si="3"/>
        <v>0</v>
      </c>
      <c r="AB21" s="92">
        <f t="shared" si="4"/>
        <v>0</v>
      </c>
      <c r="AC21" s="93">
        <f t="shared" si="5"/>
        <v>0</v>
      </c>
      <c r="AD21" s="91">
        <f t="shared" si="6"/>
        <v>0</v>
      </c>
      <c r="AE21" s="92">
        <f t="shared" si="7"/>
        <v>0</v>
      </c>
      <c r="AF21" s="92">
        <f t="shared" si="8"/>
        <v>0</v>
      </c>
      <c r="AG21" s="92">
        <f t="shared" si="9"/>
        <v>0</v>
      </c>
      <c r="AH21" s="130">
        <f t="shared" si="10"/>
        <v>0</v>
      </c>
      <c r="AI21" s="91">
        <f t="shared" si="0"/>
        <v>0</v>
      </c>
      <c r="AJ21" s="92">
        <f>AE21*O21*J21</f>
        <v>0</v>
      </c>
      <c r="AK21" s="92">
        <f>AF21*P21*K21</f>
        <v>0</v>
      </c>
      <c r="AL21" s="92">
        <f>AG21*Q21*L21</f>
        <v>0</v>
      </c>
      <c r="AM21" s="93">
        <f>AH21*R21*M21</f>
        <v>0</v>
      </c>
      <c r="AN21" s="87">
        <f t="shared" si="11"/>
        <v>0</v>
      </c>
      <c r="AO21" s="87">
        <f t="shared" si="13"/>
        <v>0</v>
      </c>
    </row>
  </sheetData>
  <sheetProtection/>
  <mergeCells count="27">
    <mergeCell ref="AN1:AO1"/>
    <mergeCell ref="C1:AM1"/>
    <mergeCell ref="A2:A3"/>
    <mergeCell ref="X2:X3"/>
    <mergeCell ref="AI2:AM2"/>
    <mergeCell ref="AI4:AM4"/>
    <mergeCell ref="AN2:AN3"/>
    <mergeCell ref="AO2:AO3"/>
    <mergeCell ref="S4:W4"/>
    <mergeCell ref="Y4:AC4"/>
    <mergeCell ref="AD4:AH4"/>
    <mergeCell ref="C2:C3"/>
    <mergeCell ref="B2:B3"/>
    <mergeCell ref="I4:M4"/>
    <mergeCell ref="N2:R2"/>
    <mergeCell ref="N4:R4"/>
    <mergeCell ref="S2:W2"/>
    <mergeCell ref="A11:A12"/>
    <mergeCell ref="A5:A8"/>
    <mergeCell ref="AO5:AO8"/>
    <mergeCell ref="AO11:AO12"/>
    <mergeCell ref="A1:B1"/>
    <mergeCell ref="D2:H2"/>
    <mergeCell ref="D4:H4"/>
    <mergeCell ref="I2:M2"/>
    <mergeCell ref="Y2:AC2"/>
    <mergeCell ref="AD2:AH2"/>
  </mergeCells>
  <printOptions/>
  <pageMargins left="0.25" right="0.25" top="0.75" bottom="0.75" header="0.3" footer="0.3"/>
  <pageSetup fitToHeight="0" fitToWidth="1"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FUJN</dc:creator>
  <cp:keywords/>
  <dc:description/>
  <cp:lastModifiedBy>Sadowska Patrycja</cp:lastModifiedBy>
  <cp:lastPrinted>2018-11-21T11:39:25Z</cp:lastPrinted>
  <dcterms:created xsi:type="dcterms:W3CDTF">2017-10-26T10:44:39Z</dcterms:created>
  <dcterms:modified xsi:type="dcterms:W3CDTF">2018-11-21T11:39:37Z</dcterms:modified>
  <cp:category/>
  <cp:version/>
  <cp:contentType/>
  <cp:contentStatus/>
</cp:coreProperties>
</file>